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B08E4597-CF32-672E-EC9B-63DB714DCB7F}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D:\2563\วิทยฐานะ\"/>
    </mc:Choice>
  </mc:AlternateContent>
  <xr:revisionPtr revIDLastSave="0" documentId="8_{64E0247C-95E3-4619-876F-D7605654E36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กำหนดวันยื่น" sheetId="1" r:id="rId1"/>
    <sheet name="กรอกข้อมูลก่อน 5 ก.ค.2560" sheetId="2" r:id="rId2"/>
    <sheet name="สรุปข้อมูล วฐ.1ก่อน 5 ก.ค.2560" sheetId="3" r:id="rId3"/>
    <sheet name=" สรุปข้อมูล วฐ.2ก่อน 5 ก.ค.2560" sheetId="4" r:id="rId4"/>
  </sheets>
  <definedNames>
    <definedName name="_xlnm.Print_Area" localSheetId="3">' สรุปข้อมูล วฐ.2ก่อน 5 ก.ค.2560'!$A$1:$E$17</definedName>
    <definedName name="_xlnm.Print_Area" localSheetId="1">'กรอกข้อมูลก่อน 5 ก.ค.2560'!$A$1:$K$273</definedName>
    <definedName name="_xlnm.Print_Area" localSheetId="0">กำหนดวันยื่น!$A$1:$F$11</definedName>
    <definedName name="_xlnm.Print_Area" localSheetId="2">'สรุปข้อมูล วฐ.1ก่อน 5 ก.ค.2560'!$A$1:$G$8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15" i="4" s="1"/>
  <c r="A12" i="4" l="1"/>
  <c r="A9" i="4"/>
  <c r="A11" i="4" s="1"/>
  <c r="B11" i="4" s="1"/>
  <c r="A16" i="4"/>
  <c r="A6" i="4"/>
  <c r="A8" i="4" s="1"/>
  <c r="B8" i="4" s="1"/>
  <c r="A5" i="4"/>
  <c r="A4" i="4"/>
  <c r="A13" i="4"/>
  <c r="B13" i="4" s="1"/>
  <c r="B3" i="4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B9" i="4" l="1"/>
  <c r="B6" i="4"/>
  <c r="C6" i="4" s="1"/>
  <c r="A10" i="4"/>
  <c r="B10" i="4" s="1"/>
  <c r="D13" i="4"/>
  <c r="A14" i="4"/>
  <c r="B14" i="4" s="1"/>
  <c r="D9" i="4"/>
  <c r="C9" i="4"/>
  <c r="B12" i="4"/>
  <c r="D12" i="4" s="1"/>
  <c r="A7" i="4"/>
  <c r="B7" i="4" s="1"/>
  <c r="A17" i="4"/>
  <c r="B17" i="4" s="1"/>
  <c r="D17" i="4" s="1"/>
  <c r="D11" i="4"/>
  <c r="C11" i="4"/>
  <c r="D10" i="4"/>
  <c r="C8" i="4"/>
  <c r="D8" i="4"/>
  <c r="B15" i="4"/>
  <c r="D15" i="4" s="1"/>
  <c r="B4" i="4"/>
  <c r="B16" i="4"/>
  <c r="D7" i="4" l="1"/>
  <c r="D6" i="4"/>
  <c r="E6" i="4" s="1"/>
  <c r="C10" i="4"/>
  <c r="E10" i="4" s="1"/>
  <c r="E9" i="4"/>
  <c r="C14" i="4"/>
  <c r="D14" i="4"/>
  <c r="C7" i="4"/>
  <c r="E7" i="4" s="1"/>
  <c r="C12" i="4"/>
  <c r="E12" i="4" s="1"/>
  <c r="C15" i="4"/>
  <c r="E15" i="4" s="1"/>
  <c r="E8" i="4"/>
  <c r="D16" i="4"/>
  <c r="E11" i="4"/>
  <c r="B5" i="4"/>
  <c r="C5" i="4" s="1"/>
  <c r="K6" i="2"/>
  <c r="M6" i="2" s="1"/>
  <c r="K5" i="2"/>
  <c r="M5" i="2" s="1"/>
  <c r="D4" i="4" s="1"/>
  <c r="E14" i="4" l="1"/>
  <c r="D5" i="4"/>
  <c r="E5" i="4" s="1"/>
  <c r="K220" i="2" l="1"/>
  <c r="M220" i="2" s="1"/>
  <c r="K166" i="2"/>
  <c r="K112" i="2"/>
  <c r="K58" i="2"/>
  <c r="J222" i="2"/>
  <c r="L222" i="2" s="1"/>
  <c r="J223" i="2"/>
  <c r="L223" i="2" s="1"/>
  <c r="J224" i="2"/>
  <c r="L224" i="2" s="1"/>
  <c r="J225" i="2"/>
  <c r="L225" i="2" s="1"/>
  <c r="J226" i="2"/>
  <c r="L226" i="2" s="1"/>
  <c r="J227" i="2"/>
  <c r="L227" i="2" s="1"/>
  <c r="J228" i="2"/>
  <c r="L228" i="2" s="1"/>
  <c r="J229" i="2"/>
  <c r="L229" i="2" s="1"/>
  <c r="J230" i="2"/>
  <c r="L230" i="2" s="1"/>
  <c r="J231" i="2"/>
  <c r="L231" i="2" s="1"/>
  <c r="J232" i="2"/>
  <c r="L232" i="2" s="1"/>
  <c r="J233" i="2"/>
  <c r="L233" i="2" s="1"/>
  <c r="J234" i="2"/>
  <c r="L234" i="2" s="1"/>
  <c r="J235" i="2"/>
  <c r="L235" i="2" s="1"/>
  <c r="J236" i="2"/>
  <c r="L236" i="2" s="1"/>
  <c r="J237" i="2"/>
  <c r="L237" i="2" s="1"/>
  <c r="J238" i="2"/>
  <c r="L238" i="2" s="1"/>
  <c r="J239" i="2"/>
  <c r="L239" i="2" s="1"/>
  <c r="J240" i="2"/>
  <c r="L240" i="2" s="1"/>
  <c r="J241" i="2"/>
  <c r="L241" i="2" s="1"/>
  <c r="J242" i="2"/>
  <c r="L242" i="2" s="1"/>
  <c r="J243" i="2"/>
  <c r="L243" i="2" s="1"/>
  <c r="J244" i="2"/>
  <c r="L244" i="2" s="1"/>
  <c r="J245" i="2"/>
  <c r="L245" i="2" s="1"/>
  <c r="J246" i="2"/>
  <c r="L246" i="2" s="1"/>
  <c r="J247" i="2"/>
  <c r="L247" i="2" s="1"/>
  <c r="J248" i="2"/>
  <c r="L248" i="2" s="1"/>
  <c r="J249" i="2"/>
  <c r="L249" i="2" s="1"/>
  <c r="J250" i="2"/>
  <c r="L250" i="2" s="1"/>
  <c r="J251" i="2"/>
  <c r="L251" i="2" s="1"/>
  <c r="J252" i="2"/>
  <c r="L252" i="2" s="1"/>
  <c r="J253" i="2"/>
  <c r="L253" i="2" s="1"/>
  <c r="J254" i="2"/>
  <c r="L254" i="2" s="1"/>
  <c r="J255" i="2"/>
  <c r="L255" i="2" s="1"/>
  <c r="J256" i="2"/>
  <c r="L256" i="2" s="1"/>
  <c r="J257" i="2"/>
  <c r="L257" i="2" s="1"/>
  <c r="J258" i="2"/>
  <c r="L258" i="2" s="1"/>
  <c r="J259" i="2"/>
  <c r="L259" i="2" s="1"/>
  <c r="J260" i="2"/>
  <c r="L260" i="2" s="1"/>
  <c r="J261" i="2"/>
  <c r="L261" i="2" s="1"/>
  <c r="J262" i="2"/>
  <c r="L262" i="2" s="1"/>
  <c r="J263" i="2"/>
  <c r="L263" i="2" s="1"/>
  <c r="J264" i="2"/>
  <c r="L264" i="2" s="1"/>
  <c r="J265" i="2"/>
  <c r="L265" i="2" s="1"/>
  <c r="J266" i="2"/>
  <c r="L266" i="2" s="1"/>
  <c r="J267" i="2"/>
  <c r="L267" i="2" s="1"/>
  <c r="J268" i="2"/>
  <c r="L268" i="2" s="1"/>
  <c r="J269" i="2"/>
  <c r="L269" i="2" s="1"/>
  <c r="J270" i="2"/>
  <c r="L270" i="2" s="1"/>
  <c r="J271" i="2"/>
  <c r="L271" i="2" s="1"/>
  <c r="J272" i="2"/>
  <c r="L272" i="2" s="1"/>
  <c r="J273" i="2"/>
  <c r="J221" i="2"/>
  <c r="L221" i="2" s="1"/>
  <c r="J168" i="2"/>
  <c r="L168" i="2" s="1"/>
  <c r="J169" i="2"/>
  <c r="L169" i="2" s="1"/>
  <c r="J170" i="2"/>
  <c r="L170" i="2" s="1"/>
  <c r="J171" i="2"/>
  <c r="L171" i="2" s="1"/>
  <c r="J172" i="2"/>
  <c r="L172" i="2" s="1"/>
  <c r="J173" i="2"/>
  <c r="L173" i="2" s="1"/>
  <c r="J174" i="2"/>
  <c r="L174" i="2" s="1"/>
  <c r="J175" i="2"/>
  <c r="L175" i="2" s="1"/>
  <c r="J176" i="2"/>
  <c r="L176" i="2" s="1"/>
  <c r="J177" i="2"/>
  <c r="L177" i="2" s="1"/>
  <c r="J178" i="2"/>
  <c r="L178" i="2" s="1"/>
  <c r="J179" i="2"/>
  <c r="L179" i="2" s="1"/>
  <c r="J180" i="2"/>
  <c r="L180" i="2" s="1"/>
  <c r="J181" i="2"/>
  <c r="L181" i="2" s="1"/>
  <c r="J182" i="2"/>
  <c r="L182" i="2" s="1"/>
  <c r="J183" i="2"/>
  <c r="L183" i="2" s="1"/>
  <c r="J184" i="2"/>
  <c r="L184" i="2" s="1"/>
  <c r="J185" i="2"/>
  <c r="L185" i="2" s="1"/>
  <c r="J186" i="2"/>
  <c r="L186" i="2" s="1"/>
  <c r="J187" i="2"/>
  <c r="L187" i="2" s="1"/>
  <c r="J188" i="2"/>
  <c r="L188" i="2" s="1"/>
  <c r="J189" i="2"/>
  <c r="L189" i="2" s="1"/>
  <c r="J190" i="2"/>
  <c r="L190" i="2" s="1"/>
  <c r="J191" i="2"/>
  <c r="L191" i="2" s="1"/>
  <c r="J192" i="2"/>
  <c r="L192" i="2" s="1"/>
  <c r="J193" i="2"/>
  <c r="L193" i="2" s="1"/>
  <c r="J194" i="2"/>
  <c r="L194" i="2" s="1"/>
  <c r="J195" i="2"/>
  <c r="L195" i="2" s="1"/>
  <c r="J196" i="2"/>
  <c r="L196" i="2" s="1"/>
  <c r="J197" i="2"/>
  <c r="L197" i="2" s="1"/>
  <c r="J198" i="2"/>
  <c r="L198" i="2" s="1"/>
  <c r="J199" i="2"/>
  <c r="L199" i="2" s="1"/>
  <c r="J200" i="2"/>
  <c r="L200" i="2" s="1"/>
  <c r="J201" i="2"/>
  <c r="L201" i="2" s="1"/>
  <c r="J202" i="2"/>
  <c r="L202" i="2" s="1"/>
  <c r="J203" i="2"/>
  <c r="L203" i="2" s="1"/>
  <c r="J204" i="2"/>
  <c r="L204" i="2" s="1"/>
  <c r="J205" i="2"/>
  <c r="L205" i="2" s="1"/>
  <c r="J206" i="2"/>
  <c r="L206" i="2" s="1"/>
  <c r="J207" i="2"/>
  <c r="L207" i="2" s="1"/>
  <c r="J208" i="2"/>
  <c r="L208" i="2" s="1"/>
  <c r="J209" i="2"/>
  <c r="L209" i="2" s="1"/>
  <c r="J210" i="2"/>
  <c r="L210" i="2" s="1"/>
  <c r="J211" i="2"/>
  <c r="L211" i="2" s="1"/>
  <c r="J212" i="2"/>
  <c r="L212" i="2" s="1"/>
  <c r="J213" i="2"/>
  <c r="L213" i="2" s="1"/>
  <c r="J214" i="2"/>
  <c r="L214" i="2" s="1"/>
  <c r="J215" i="2"/>
  <c r="L215" i="2" s="1"/>
  <c r="J216" i="2"/>
  <c r="L216" i="2" s="1"/>
  <c r="J217" i="2"/>
  <c r="L217" i="2" s="1"/>
  <c r="J218" i="2"/>
  <c r="L218" i="2" s="1"/>
  <c r="J219" i="2"/>
  <c r="L219" i="2" s="1"/>
  <c r="J167" i="2"/>
  <c r="J114" i="2"/>
  <c r="L114" i="2" s="1"/>
  <c r="J115" i="2"/>
  <c r="L115" i="2" s="1"/>
  <c r="J116" i="2"/>
  <c r="L116" i="2" s="1"/>
  <c r="J117" i="2"/>
  <c r="L117" i="2" s="1"/>
  <c r="J118" i="2"/>
  <c r="L118" i="2" s="1"/>
  <c r="J119" i="2"/>
  <c r="L119" i="2" s="1"/>
  <c r="J120" i="2"/>
  <c r="L120" i="2" s="1"/>
  <c r="J121" i="2"/>
  <c r="L121" i="2" s="1"/>
  <c r="J122" i="2"/>
  <c r="L122" i="2" s="1"/>
  <c r="J123" i="2"/>
  <c r="L123" i="2" s="1"/>
  <c r="J124" i="2"/>
  <c r="L124" i="2" s="1"/>
  <c r="J125" i="2"/>
  <c r="L125" i="2" s="1"/>
  <c r="J126" i="2"/>
  <c r="L126" i="2" s="1"/>
  <c r="J127" i="2"/>
  <c r="L127" i="2" s="1"/>
  <c r="J128" i="2"/>
  <c r="L128" i="2" s="1"/>
  <c r="J129" i="2"/>
  <c r="L129" i="2" s="1"/>
  <c r="J130" i="2"/>
  <c r="L130" i="2" s="1"/>
  <c r="J131" i="2"/>
  <c r="L131" i="2" s="1"/>
  <c r="J132" i="2"/>
  <c r="L132" i="2" s="1"/>
  <c r="J133" i="2"/>
  <c r="L133" i="2" s="1"/>
  <c r="J134" i="2"/>
  <c r="L134" i="2" s="1"/>
  <c r="J135" i="2"/>
  <c r="L135" i="2" s="1"/>
  <c r="J136" i="2"/>
  <c r="L136" i="2" s="1"/>
  <c r="J137" i="2"/>
  <c r="L137" i="2" s="1"/>
  <c r="J138" i="2"/>
  <c r="L138" i="2" s="1"/>
  <c r="J139" i="2"/>
  <c r="L139" i="2" s="1"/>
  <c r="J140" i="2"/>
  <c r="L140" i="2" s="1"/>
  <c r="J141" i="2"/>
  <c r="L141" i="2" s="1"/>
  <c r="J142" i="2"/>
  <c r="L142" i="2" s="1"/>
  <c r="J143" i="2"/>
  <c r="L143" i="2" s="1"/>
  <c r="J144" i="2"/>
  <c r="L144" i="2" s="1"/>
  <c r="J145" i="2"/>
  <c r="L145" i="2" s="1"/>
  <c r="J146" i="2"/>
  <c r="L146" i="2" s="1"/>
  <c r="J147" i="2"/>
  <c r="L147" i="2" s="1"/>
  <c r="J148" i="2"/>
  <c r="L148" i="2" s="1"/>
  <c r="J149" i="2"/>
  <c r="L149" i="2" s="1"/>
  <c r="J150" i="2"/>
  <c r="L150" i="2" s="1"/>
  <c r="J151" i="2"/>
  <c r="L151" i="2" s="1"/>
  <c r="J152" i="2"/>
  <c r="L152" i="2" s="1"/>
  <c r="J153" i="2"/>
  <c r="L153" i="2" s="1"/>
  <c r="J154" i="2"/>
  <c r="L154" i="2" s="1"/>
  <c r="J155" i="2"/>
  <c r="L155" i="2" s="1"/>
  <c r="J156" i="2"/>
  <c r="L156" i="2" s="1"/>
  <c r="J157" i="2"/>
  <c r="L157" i="2" s="1"/>
  <c r="J158" i="2"/>
  <c r="L158" i="2" s="1"/>
  <c r="J159" i="2"/>
  <c r="L159" i="2" s="1"/>
  <c r="J160" i="2"/>
  <c r="L160" i="2" s="1"/>
  <c r="J161" i="2"/>
  <c r="L161" i="2" s="1"/>
  <c r="J162" i="2"/>
  <c r="L162" i="2" s="1"/>
  <c r="J163" i="2"/>
  <c r="L163" i="2" s="1"/>
  <c r="J164" i="2"/>
  <c r="L164" i="2" s="1"/>
  <c r="J165" i="2"/>
  <c r="L165" i="2" s="1"/>
  <c r="J113" i="2"/>
  <c r="L113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L84" i="2" s="1"/>
  <c r="J85" i="2"/>
  <c r="L85" i="2" s="1"/>
  <c r="J86" i="2"/>
  <c r="L86" i="2" s="1"/>
  <c r="J87" i="2"/>
  <c r="L87" i="2" s="1"/>
  <c r="J88" i="2"/>
  <c r="L88" i="2" s="1"/>
  <c r="J89" i="2"/>
  <c r="L89" i="2" s="1"/>
  <c r="J90" i="2"/>
  <c r="L90" i="2" s="1"/>
  <c r="J91" i="2"/>
  <c r="L91" i="2" s="1"/>
  <c r="J92" i="2"/>
  <c r="L92" i="2" s="1"/>
  <c r="J93" i="2"/>
  <c r="L93" i="2" s="1"/>
  <c r="J94" i="2"/>
  <c r="L94" i="2" s="1"/>
  <c r="J95" i="2"/>
  <c r="L95" i="2" s="1"/>
  <c r="J96" i="2"/>
  <c r="L96" i="2" s="1"/>
  <c r="J97" i="2"/>
  <c r="L97" i="2" s="1"/>
  <c r="J98" i="2"/>
  <c r="L98" i="2" s="1"/>
  <c r="J99" i="2"/>
  <c r="L99" i="2" s="1"/>
  <c r="J100" i="2"/>
  <c r="L100" i="2" s="1"/>
  <c r="J101" i="2"/>
  <c r="L101" i="2" s="1"/>
  <c r="J102" i="2"/>
  <c r="L102" i="2" s="1"/>
  <c r="J103" i="2"/>
  <c r="L103" i="2" s="1"/>
  <c r="J104" i="2"/>
  <c r="L104" i="2" s="1"/>
  <c r="J105" i="2"/>
  <c r="L105" i="2" s="1"/>
  <c r="J106" i="2"/>
  <c r="L106" i="2" s="1"/>
  <c r="J107" i="2"/>
  <c r="L107" i="2" s="1"/>
  <c r="J108" i="2"/>
  <c r="L108" i="2" s="1"/>
  <c r="J109" i="2"/>
  <c r="L109" i="2" s="1"/>
  <c r="J110" i="2"/>
  <c r="L110" i="2" s="1"/>
  <c r="J111" i="2"/>
  <c r="L111" i="2" s="1"/>
  <c r="J59" i="2"/>
  <c r="J6" i="2"/>
  <c r="L6" i="2" s="1"/>
  <c r="J7" i="2"/>
  <c r="J8" i="2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7" i="2"/>
  <c r="L57" i="2" s="1"/>
  <c r="K4" i="2"/>
  <c r="J5" i="2"/>
  <c r="L8" i="2" l="1"/>
  <c r="C16" i="4"/>
  <c r="E16" i="4" s="1"/>
  <c r="C17" i="4"/>
  <c r="E17" i="4" s="1"/>
  <c r="L5" i="2"/>
  <c r="C4" i="4"/>
  <c r="E4" i="4" s="1"/>
  <c r="I112" i="2"/>
  <c r="L167" i="2"/>
  <c r="I166" i="2" s="1"/>
  <c r="C13" i="4"/>
  <c r="E13" i="4" s="1"/>
  <c r="L7" i="2"/>
  <c r="L273" i="2"/>
  <c r="L59" i="2"/>
  <c r="I58" i="2" s="1"/>
  <c r="I220" i="2"/>
  <c r="H220" i="2"/>
  <c r="G220" i="2"/>
  <c r="H166" i="2"/>
  <c r="G166" i="2"/>
  <c r="H112" i="2"/>
  <c r="G112" i="2"/>
  <c r="H58" i="2"/>
  <c r="G58" i="2"/>
  <c r="H4" i="2"/>
  <c r="J166" i="2" l="1"/>
  <c r="J4" i="2"/>
  <c r="J220" i="2"/>
  <c r="J112" i="2"/>
  <c r="J58" i="2"/>
  <c r="G4" i="2"/>
  <c r="I4" i="2" s="1"/>
  <c r="F11" i="1"/>
  <c r="F9" i="1" s="1"/>
  <c r="E11" i="1" s="1"/>
  <c r="E9" i="1" s="1"/>
  <c r="D11" i="1" s="1"/>
  <c r="D9" i="1" s="1"/>
  <c r="C11" i="1" s="1"/>
  <c r="C9" i="1" s="1"/>
  <c r="B11" i="1" s="1"/>
  <c r="B9" i="1" s="1"/>
  <c r="F7" i="1" l="1"/>
  <c r="C8" i="3" l="1"/>
  <c r="F5" i="1"/>
  <c r="E221" i="2" s="1"/>
  <c r="B8" i="3" l="1"/>
  <c r="E7" i="1"/>
  <c r="G8" i="3" l="1"/>
  <c r="E8" i="3"/>
  <c r="D8" i="3"/>
  <c r="F8" i="3" s="1"/>
  <c r="C7" i="3"/>
  <c r="E5" i="1"/>
  <c r="E167" i="2" s="1"/>
  <c r="B7" i="3" l="1"/>
  <c r="D7" i="1"/>
  <c r="G7" i="3" l="1"/>
  <c r="E7" i="3"/>
  <c r="D7" i="3"/>
  <c r="C6" i="3"/>
  <c r="D5" i="1"/>
  <c r="E113" i="2" s="1"/>
  <c r="F7" i="3" l="1"/>
  <c r="B6" i="3"/>
  <c r="C7" i="1"/>
  <c r="D6" i="3" l="1"/>
  <c r="E6" i="3"/>
  <c r="G6" i="3"/>
  <c r="C5" i="3"/>
  <c r="C5" i="1"/>
  <c r="E59" i="2" s="1"/>
  <c r="F6" i="3" l="1"/>
  <c r="B5" i="3"/>
  <c r="B7" i="1"/>
  <c r="E5" i="3" l="1"/>
  <c r="G5" i="3"/>
  <c r="D5" i="3"/>
  <c r="C4" i="3"/>
  <c r="B5" i="1"/>
  <c r="F5" i="3" l="1"/>
  <c r="B4" i="3"/>
  <c r="E5" i="2"/>
  <c r="G4" i="3" l="1"/>
  <c r="E4" i="3"/>
  <c r="D4" i="3"/>
  <c r="F4" i="3" l="1"/>
  <c r="D3" i="4"/>
  <c r="C3" i="4"/>
  <c r="E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Beris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charset val="222"/>
          </rPr>
          <t>กรณีปฐมวัยให้พิมพ์เลข 60 ลงไป</t>
        </r>
      </text>
    </comment>
    <comment ref="E2" authorId="0" shapeId="0" xr:uid="{00000000-0006-0000-0100-000002000000}">
      <text>
        <r>
          <rPr>
            <sz val="9"/>
            <color indexed="81"/>
            <rFont val="Tahoma"/>
            <charset val="222"/>
          </rPr>
          <t>กรณีที่ไม่ได้สอนประถมหรือมัธยมให้พิมพ์จำนวนชั่วโมงตามที่ ก.ค.ศ. แจ้ง</t>
        </r>
      </text>
    </comment>
    <comment ref="G3" authorId="0" shapeId="0" xr:uid="{00000000-0006-0000-0100-000003000000}">
      <text>
        <r>
          <rPr>
            <b/>
            <sz val="9"/>
            <color indexed="81"/>
            <rFont val="Tahoma"/>
            <charset val="222"/>
          </rPr>
          <t>กรณีปฐมวัยหรือหลักสูตรระยะสั้น ให้พิมพ์จำนวนชั่วโมงที่สอนทั้งสัปดาห์ เช่นสอน 5 ชั่วโมง 30 นาที ให้พิมพ์ =5 + (30/60)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H3" authorId="0" shapeId="0" xr:uid="{00000000-0006-0000-0100-000004000000}">
      <text>
        <r>
          <rPr>
            <b/>
            <sz val="9"/>
            <color indexed="81"/>
            <rFont val="Tahoma"/>
            <charset val="222"/>
          </rPr>
          <t xml:space="preserve">กรณีปฐมวัยหรือหลักสูตรระยะสั้น ให้พิมพ์จำนวนชั่วโมงที่ไม่ได้สอนในสัปดาห์นั้น เช่นสอน 1 ชั่วโมง 50 นาที ให้พิมพ์ =1 + (50/60)
</t>
        </r>
      </text>
    </comment>
  </commentList>
</comments>
</file>

<file path=xl/sharedStrings.xml><?xml version="1.0" encoding="utf-8"?>
<sst xmlns="http://schemas.openxmlformats.org/spreadsheetml/2006/main" count="64" uniqueCount="39">
  <si>
    <t>ปีที่ 1</t>
  </si>
  <si>
    <t>ปีที่ 2</t>
  </si>
  <si>
    <t>ปีที่ 3</t>
  </si>
  <si>
    <t>ปีที่ 4</t>
  </si>
  <si>
    <t>ปีที่ 5</t>
  </si>
  <si>
    <t>ตั้งแต่วันที่</t>
  </si>
  <si>
    <t>ถึงวันที่</t>
  </si>
  <si>
    <t>ใช้ประกอบ</t>
  </si>
  <si>
    <t>กรอกในแบบ</t>
  </si>
  <si>
    <t xml:space="preserve">                กรอกวันเวลาที่จะยื่นให้กับ ผอ.สถานศึกษา (โดยกรอกในรูปแบบ "16/9/2561")</t>
  </si>
  <si>
    <t>ข้อ 4.2
(ใช้เอกสารรับรองจากผู้อำนวยการสถานศึกษา)</t>
  </si>
  <si>
    <t>ข้อ 4.2 
(ใช้จำนวนชั่วโมงใน Logbook Teacher)</t>
  </si>
  <si>
    <t xml:space="preserve">       1) ก่อน 5 กรกฎาคม 2560</t>
  </si>
  <si>
    <t xml:space="preserve">      2) หลัง 5 กรกฎาคม 2560 </t>
  </si>
  <si>
    <t>ลำดับที่</t>
  </si>
  <si>
    <t>ภาคเรียนที่</t>
  </si>
  <si>
    <t>สัปดาห์ที่</t>
  </si>
  <si>
    <t>เริ่มวันที่</t>
  </si>
  <si>
    <t>ไม่ได้สอนเพราะ</t>
  </si>
  <si>
    <t>จำนวนเวลาที่สอนจริง</t>
  </si>
  <si>
    <t>.</t>
  </si>
  <si>
    <t>คาบตามตารางสอน</t>
  </si>
  <si>
    <t>คาบที่ไม่ได้สอน</t>
  </si>
  <si>
    <t>รวม</t>
  </si>
  <si>
    <t>ปีที่ 1 รวม</t>
  </si>
  <si>
    <t>ปีที่</t>
  </si>
  <si>
    <t>จำนวนชั่วโมงสอนตามตารางสอน</t>
  </si>
  <si>
    <t>ชั่วโมงปฏิบัติงานตามหน้าที่ความรับผิดชอบด้านการเรียนการสอนและการพัฒนาผู้เรียน</t>
  </si>
  <si>
    <t>ชั่วโมงสอนขั้นต่ำตามเกณฑ์ที่ ก.ค.ศ. กำหนด</t>
  </si>
  <si>
    <t>ปีที่ 2 รวม</t>
  </si>
  <si>
    <t>ปีที่ 3 รวม</t>
  </si>
  <si>
    <t>ปีที่ 4 รวม</t>
  </si>
  <si>
    <t>ปีที่ 5 รวม</t>
  </si>
  <si>
    <t>สำหรับบันทึกข้อมูลเพื่อกรอกแบบ วฐ.2</t>
  </si>
  <si>
    <t>ปีการศึกษา/ปีงบประมาณ</t>
  </si>
  <si>
    <t>2.สอนไม่ครบ 5 วัน</t>
  </si>
  <si>
    <t>หน่วยนับเวลาต่อคาบ (นาที)</t>
  </si>
  <si>
    <t>ชั่วโมงสอนขั้นต่ำตามเกณฑ์ที่ ก.ค.ศ. กำหนด (ชั่วโมง/สัปดาห์)</t>
  </si>
  <si>
    <t>การนับชั่วโมงสอนในช่วงเวลาก่อนวันที่ 5 กรกฎาคม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</si>
</sst>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F800]dddd\,\ mmmm\ dd\,\ yyyy"/>
    <numFmt numFmtId="188" formatCode="[hh]:mm"/>
  </numFmts>
  <fonts count="13" x14ac:knownFonts="1">
    <font>
      <sz val="11"/>
      <color theme="1"/>
      <name val="Tahoma"/>
      <family val="2"/>
      <charset val="222"/>
      <scheme val="minor"/>
    </font>
    <font>
      <sz val="28"/>
      <color theme="1"/>
      <name val="Browallia New"/>
      <family val="2"/>
    </font>
    <font>
      <sz val="28"/>
      <color theme="0"/>
      <name val="Browallia New"/>
      <family val="2"/>
    </font>
    <font>
      <sz val="28"/>
      <color rgb="FFFF0000"/>
      <name val="Browallia New"/>
      <family val="2"/>
    </font>
    <font>
      <i/>
      <sz val="28"/>
      <color rgb="FFFF0000"/>
      <name val="Browallia New"/>
      <family val="2"/>
    </font>
    <font>
      <b/>
      <sz val="28"/>
      <color theme="1"/>
      <name val="Browallia New"/>
      <family val="2"/>
    </font>
    <font>
      <sz val="28"/>
      <color theme="1" tint="4.9989318521683403E-2"/>
      <name val="Browallia New"/>
      <family val="2"/>
    </font>
    <font>
      <sz val="16"/>
      <color theme="1"/>
      <name val="Browallia New"/>
      <family val="2"/>
    </font>
    <font>
      <b/>
      <sz val="22"/>
      <color theme="1"/>
      <name val="Browallia New"/>
      <family val="2"/>
    </font>
    <font>
      <sz val="16"/>
      <name val="Browallia New"/>
      <family val="2"/>
    </font>
    <font>
      <b/>
      <sz val="16"/>
      <color theme="1"/>
      <name val="Browallia New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horizontal="right" wrapText="1"/>
    </xf>
    <xf numFmtId="0" fontId="4" fillId="0" borderId="0" xfId="0" applyNumberFormat="1" applyFont="1" applyAlignment="1" applyProtection="1">
      <alignment horizontal="right" wrapText="1"/>
    </xf>
    <xf numFmtId="0" fontId="1" fillId="0" borderId="0" xfId="0" applyNumberFormat="1" applyFont="1" applyAlignment="1" applyProtection="1">
      <alignment wrapText="1"/>
    </xf>
    <xf numFmtId="14" fontId="2" fillId="0" borderId="0" xfId="0" applyNumberFormat="1" applyFont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Alignment="1" applyProtection="1">
      <alignment wrapText="1"/>
    </xf>
    <xf numFmtId="187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vertical="center" wrapText="1"/>
    </xf>
    <xf numFmtId="0" fontId="1" fillId="3" borderId="3" xfId="0" applyNumberFormat="1" applyFont="1" applyFill="1" applyBorder="1" applyAlignment="1" applyProtection="1">
      <alignment vertical="center" wrapText="1"/>
    </xf>
    <xf numFmtId="0" fontId="5" fillId="5" borderId="1" xfId="0" applyNumberFormat="1" applyFont="1" applyFill="1" applyBorder="1" applyAlignment="1" applyProtection="1">
      <alignment horizontal="center" wrapText="1"/>
    </xf>
    <xf numFmtId="0" fontId="1" fillId="6" borderId="5" xfId="0" applyNumberFormat="1" applyFont="1" applyFill="1" applyBorder="1" applyAlignment="1" applyProtection="1">
      <alignment vertical="center" wrapText="1"/>
    </xf>
    <xf numFmtId="0" fontId="1" fillId="6" borderId="3" xfId="0" applyNumberFormat="1" applyFont="1" applyFill="1" applyBorder="1" applyAlignment="1" applyProtection="1">
      <alignment vertical="center" wrapText="1"/>
    </xf>
    <xf numFmtId="0" fontId="5" fillId="7" borderId="1" xfId="0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87" fontId="7" fillId="3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NumberFormat="1" applyFont="1" applyFill="1" applyBorder="1" applyAlignment="1" applyProtection="1">
      <alignment horizontal="center"/>
      <protection locked="0"/>
    </xf>
    <xf numFmtId="187" fontId="7" fillId="4" borderId="1" xfId="0" applyNumberFormat="1" applyFont="1" applyFill="1" applyBorder="1" applyAlignment="1" applyProtection="1">
      <alignment horizontal="center"/>
      <protection locked="0"/>
    </xf>
    <xf numFmtId="188" fontId="9" fillId="12" borderId="1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13" borderId="1" xfId="0" applyNumberFormat="1" applyFont="1" applyFill="1" applyBorder="1" applyAlignment="1">
      <alignment horizontal="center" vertical="center"/>
    </xf>
    <xf numFmtId="187" fontId="7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vertical="center" shrinkToFit="1"/>
    </xf>
    <xf numFmtId="0" fontId="1" fillId="6" borderId="2" xfId="0" applyNumberFormat="1" applyFont="1" applyFill="1" applyBorder="1" applyAlignment="1" applyProtection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0" borderId="8" xfId="0" applyFont="1" applyBorder="1" applyAlignment="1">
      <alignment vertical="top"/>
    </xf>
    <xf numFmtId="187" fontId="1" fillId="3" borderId="1" xfId="0" applyNumberFormat="1" applyFont="1" applyFill="1" applyBorder="1" applyAlignment="1" applyProtection="1">
      <alignment horizontal="center" shrinkToFit="1"/>
    </xf>
    <xf numFmtId="0" fontId="5" fillId="3" borderId="1" xfId="0" applyNumberFormat="1" applyFont="1" applyFill="1" applyBorder="1" applyAlignment="1" applyProtection="1">
      <alignment horizontal="center" shrinkToFit="1"/>
    </xf>
    <xf numFmtId="187" fontId="1" fillId="3" borderId="2" xfId="0" applyNumberFormat="1" applyFont="1" applyFill="1" applyBorder="1" applyAlignment="1" applyProtection="1">
      <alignment horizontal="center" shrinkToFit="1"/>
    </xf>
    <xf numFmtId="0" fontId="1" fillId="2" borderId="1" xfId="0" applyNumberFormat="1" applyFont="1" applyFill="1" applyBorder="1" applyAlignment="1" applyProtection="1">
      <alignment shrinkToFit="1"/>
    </xf>
    <xf numFmtId="187" fontId="1" fillId="2" borderId="1" xfId="0" applyNumberFormat="1" applyFont="1" applyFill="1" applyBorder="1" applyAlignment="1" applyProtection="1">
      <alignment shrinkToFit="1"/>
    </xf>
    <xf numFmtId="187" fontId="1" fillId="6" borderId="3" xfId="0" applyNumberFormat="1" applyFont="1" applyFill="1" applyBorder="1" applyAlignment="1" applyProtection="1">
      <alignment horizontal="center" shrinkToFit="1"/>
    </xf>
    <xf numFmtId="0" fontId="5" fillId="6" borderId="1" xfId="0" applyNumberFormat="1" applyFont="1" applyFill="1" applyBorder="1" applyAlignment="1" applyProtection="1">
      <alignment horizontal="center" shrinkToFit="1"/>
    </xf>
    <xf numFmtId="187" fontId="1" fillId="6" borderId="1" xfId="0" applyNumberFormat="1" applyFont="1" applyFill="1" applyBorder="1" applyAlignment="1" applyProtection="1">
      <alignment horizontal="center" shrinkToFit="1"/>
    </xf>
    <xf numFmtId="0" fontId="1" fillId="0" borderId="6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/>
    </xf>
    <xf numFmtId="0" fontId="7" fillId="0" borderId="8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8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right"/>
    </xf>
    <xf numFmtId="0" fontId="7" fillId="10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00FF"/>
      <color rgb="FFFF6600"/>
      <color rgb="FFFFF685"/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230840</xdr:colOff>
      <xdr:row>0</xdr:row>
      <xdr:rowOff>190499</xdr:rowOff>
    </xdr:from>
    <xdr:to>
      <xdr:col>2</xdr:col>
      <xdr:colOff>1190625</xdr:colOff>
      <xdr:row>0</xdr:row>
      <xdr:rowOff>399302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0590" y="190499"/>
          <a:ext cx="959785" cy="208803"/>
        </a:xfrm>
        <a:prstGeom prst="leftArrow">
          <a:avLst>
            <a:gd name="adj1" fmla="val 68182"/>
            <a:gd name="adj2" fmla="val 50000"/>
          </a:avLst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133352</xdr:colOff>
      <xdr:row>0</xdr:row>
      <xdr:rowOff>0</xdr:rowOff>
    </xdr:from>
    <xdr:to>
      <xdr:col>0</xdr:col>
      <xdr:colOff>2119134</xdr:colOff>
      <xdr:row>2</xdr:row>
      <xdr:rowOff>368299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2" y="0"/>
          <a:ext cx="1985782" cy="1987549"/>
        </a:xfrm>
        <a:prstGeom prst="rect">
          <a:avLst/>
        </a:prstGeom>
      </xdr:spPr>
    </xdr:pic>
    <xdr:clientData/>
  </xdr:twoCellAnchor>
  <xdr:oneCellAnchor>
    <xdr:from>
      <xdr:col>0</xdr:col>
      <xdr:colOff>51663</xdr:colOff>
      <xdr:row>2</xdr:row>
      <xdr:rowOff>182060</xdr:rowOff>
    </xdr:from>
    <xdr:ext cx="3262175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63" y="1801310"/>
          <a:ext cx="3262175" cy="97110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แบบ วฐ.1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2155359</xdr:colOff>
      <xdr:row>11</xdr:row>
      <xdr:rowOff>70668</xdr:rowOff>
    </xdr:from>
    <xdr:to>
      <xdr:col>4</xdr:col>
      <xdr:colOff>236179</xdr:colOff>
      <xdr:row>12</xdr:row>
      <xdr:rowOff>271512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7EBA65A-B35A-457B-8873-38D237A78484}"/>
            </a:ext>
          </a:extLst>
        </xdr:cNvPr>
        <xdr:cNvSpPr txBox="1"/>
      </xdr:nvSpPr>
      <xdr:spPr>
        <a:xfrm>
          <a:off x="9240704" y="5917472"/>
          <a:ext cx="3949940" cy="702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2400">
              <a:solidFill>
                <a:srgbClr val="FF0000"/>
              </a:solidFill>
            </a:rPr>
            <a:t>อบรมพัฒนา</a:t>
          </a:r>
          <a:r>
            <a:rPr lang="en-US" sz="2400" baseline="0">
              <a:solidFill>
                <a:srgbClr val="FF0000"/>
              </a:solidFill>
            </a:rPr>
            <a:t>, PLC </a:t>
          </a:r>
          <a:r>
            <a:rPr lang="th-TH" sz="2400" baseline="0">
              <a:solidFill>
                <a:srgbClr val="FF0000"/>
              </a:solidFill>
            </a:rPr>
            <a:t>มีครบหรือไม่</a:t>
          </a:r>
          <a:endParaRPr lang="th-TH" sz="24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345899</xdr:colOff>
      <xdr:row>11</xdr:row>
      <xdr:rowOff>312425</xdr:rowOff>
    </xdr:from>
    <xdr:to>
      <xdr:col>6</xdr:col>
      <xdr:colOff>11158</xdr:colOff>
      <xdr:row>12</xdr:row>
      <xdr:rowOff>133896</xdr:rowOff>
    </xdr:to>
    <xdr:sp macro="" textlink="">
      <xdr:nvSpPr>
        <xdr:cNvPr id="6" name="ลูกศร: ขวา 5">
          <a:extLst>
            <a:ext uri="{FF2B5EF4-FFF2-40B4-BE49-F238E27FC236}">
              <a16:creationId xmlns:a16="http://schemas.microsoft.com/office/drawing/2014/main" id="{E26D2EEB-EB2E-40B8-B5F2-5A98000D804B}"/>
            </a:ext>
          </a:extLst>
        </xdr:cNvPr>
        <xdr:cNvSpPr/>
      </xdr:nvSpPr>
      <xdr:spPr>
        <a:xfrm>
          <a:off x="13300364" y="6159229"/>
          <a:ext cx="5534379" cy="323582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100422</xdr:colOff>
      <xdr:row>11</xdr:row>
      <xdr:rowOff>256636</xdr:rowOff>
    </xdr:from>
    <xdr:to>
      <xdr:col>2</xdr:col>
      <xdr:colOff>1908022</xdr:colOff>
      <xdr:row>12</xdr:row>
      <xdr:rowOff>100423</xdr:rowOff>
    </xdr:to>
    <xdr:sp macro="" textlink="">
      <xdr:nvSpPr>
        <xdr:cNvPr id="7" name="ลูกศร: ขวา 6">
          <a:extLst>
            <a:ext uri="{FF2B5EF4-FFF2-40B4-BE49-F238E27FC236}">
              <a16:creationId xmlns:a16="http://schemas.microsoft.com/office/drawing/2014/main" id="{4AD907CE-C021-4A89-86E3-91C6C0BBD8A5}"/>
            </a:ext>
          </a:extLst>
        </xdr:cNvPr>
        <xdr:cNvSpPr/>
      </xdr:nvSpPr>
      <xdr:spPr>
        <a:xfrm flipH="1">
          <a:off x="4251207" y="6103440"/>
          <a:ext cx="4742160" cy="345898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504825</xdr:colOff>
      <xdr:row>1</xdr:row>
      <xdr:rowOff>343315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3350A7-064A-4E99-B3C3-3A3B6E8B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466725" cy="467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523875</xdr:colOff>
      <xdr:row>1</xdr:row>
      <xdr:rowOff>105190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E2A66A3-F28D-4301-9440-4F498F7A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466725" cy="467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514350</xdr:colOff>
      <xdr:row>0</xdr:row>
      <xdr:rowOff>486190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F3598DA-825F-422A-9719-40F3576B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"/>
          <a:ext cx="466725" cy="46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1"/>
  <sheetViews>
    <sheetView showGridLines="0" tabSelected="1" zoomScale="55" zoomScaleNormal="55" workbookViewId="0">
      <selection activeCell="B1" sqref="B1"/>
    </sheetView>
  </sheetViews>
  <sheetFormatPr defaultColWidth="9" defaultRowHeight="39" x14ac:dyDescent="0.75"/>
  <cols>
    <col min="1" max="1" width="52" style="1" customWidth="1"/>
    <col min="2" max="6" width="36.75" style="1" customWidth="1"/>
    <col min="7" max="16384" width="9" style="1"/>
  </cols>
  <sheetData>
    <row r="1" spans="1:6" ht="48" customHeight="1" x14ac:dyDescent="0.75">
      <c r="A1" s="3"/>
      <c r="B1" s="8">
        <v>243527</v>
      </c>
      <c r="C1" s="61" t="s">
        <v>9</v>
      </c>
      <c r="D1" s="62"/>
      <c r="E1" s="62"/>
      <c r="F1" s="62"/>
    </row>
    <row r="2" spans="1:6" ht="79.5" customHeight="1" x14ac:dyDescent="0.75">
      <c r="A2" s="3" t="s">
        <v>7</v>
      </c>
      <c r="B2" s="4"/>
      <c r="C2" s="4"/>
      <c r="D2" s="7"/>
      <c r="E2" s="5">
        <v>241247</v>
      </c>
      <c r="F2" s="5">
        <v>241248</v>
      </c>
    </row>
    <row r="3" spans="1:6" ht="45.75" customHeight="1" x14ac:dyDescent="0.85">
      <c r="A3" s="3" t="s">
        <v>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</row>
    <row r="4" spans="1:6" ht="42.75" customHeight="1" x14ac:dyDescent="0.85">
      <c r="A4" s="2"/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</row>
    <row r="5" spans="1:6" ht="39" customHeight="1" x14ac:dyDescent="0.75">
      <c r="A5" s="43" t="s">
        <v>10</v>
      </c>
      <c r="B5" s="53" t="str">
        <f>IF(B7="","",IF(B7=$E$2,DATE(YEAR(C9)-1,MONTH(C9),DAY(C9)),DATE(YEAR(B7)-1,MONTH(B7),DAY(B7)+1)))</f>
        <v/>
      </c>
      <c r="C5" s="53" t="str">
        <f>IF(C7="","",IF(C7=$E$2,DATE(YEAR(D9)-1,MONTH(D9),DAY(D9)),DATE(YEAR(C7)-1,MONTH(C7),DAY(C7)+1)))</f>
        <v/>
      </c>
      <c r="D5" s="53" t="str">
        <f>IF(D7="","",IF(D7=$E$2,DATE(YEAR(E9)-1,MONTH(E9),DAY(E9)),DATE(YEAR(D7)-1,MONTH(D7),DAY(D7)+1)))</f>
        <v/>
      </c>
      <c r="E5" s="53" t="str">
        <f>IF(E7="","",IF(E7=$E$2,DATE(YEAR(F9)-1,MONTH(F9),DAY(F9)),DATE(YEAR(E7)-1,MONTH(E7),DAY(E7)+1)))</f>
        <v/>
      </c>
      <c r="F5" s="53" t="str">
        <f>IF(F7="","",IF(F7=$E$2,DATE(YEAR(B1)-1,MONTH(B1),DAY(B1)+1),DATE(YEAR(F7)-1,MONTH(F7),DAY(F7)+1)))</f>
        <v/>
      </c>
    </row>
    <row r="6" spans="1:6" ht="40.5" x14ac:dyDescent="0.85">
      <c r="A6" s="9" t="s">
        <v>12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</row>
    <row r="7" spans="1:6" x14ac:dyDescent="0.75">
      <c r="A7" s="10"/>
      <c r="B7" s="55" t="str">
        <f>IF(C5&lt;&gt;"",DATE(YEAR(C5),MONTH(C5),DAY(C5)-1),IF(B9=$F$2,IF(DATE(YEAR(B11)-1,MONTH(B11),DAY(B11))=$E$2,"",DATE(YEAR($F$2),MONTH($F$2),DAY($F$2)-1)),IF(C9=$F$2,DATE(YEAR(C9),MONTH(C9),DAY(C9)-1),"")))</f>
        <v/>
      </c>
      <c r="C7" s="55" t="str">
        <f>IF(D5&lt;&gt;"",DATE(YEAR(D5),MONTH(D5),DAY(D5)-1),IF(C9=$F$2,IF(DATE(YEAR(C11)-1,MONTH(C11),DAY(C11))=$E$2,"",DATE(YEAR($F$2),MONTH($F$2),DAY($F$2)-1)),IF(D9=$F$2,DATE(YEAR(D9),MONTH(D9),DAY(D9)-1),"")))</f>
        <v/>
      </c>
      <c r="D7" s="55" t="str">
        <f>IF(E5&lt;&gt;"",DATE(YEAR(E5),MONTH(E5),DAY(E5)-1),IF(D9=$F$2,IF(DATE(YEAR(D11)-1,MONTH(D11),DAY(D11))=$E$2,"",DATE(YEAR($F$2),MONTH($F$2),DAY($F$2)-1)),IF(E9=$F$2,DATE(YEAR(E9),MONTH(E9),DAY(E9)-1),"")))</f>
        <v/>
      </c>
      <c r="E7" s="55" t="str">
        <f>IF(F5&lt;&gt;"",DATE(YEAR(F5),MONTH(F5),DAY(F5)-1),IF(E9=$F$2,IF(DATE(YEAR(E11)-1,MONTH(E11),DAY(E11))=$E$2,"",DATE(YEAR($F$2),MONTH($F$2),DAY($F$2)-1)),IF(F9=$F$2,DATE(YEAR(F9),MONTH(F9),DAY(F9)-1),"")))</f>
        <v/>
      </c>
      <c r="F7" s="55" t="str">
        <f>IF(ISBLANK(B1),"",IF(B1&gt;=$F$2,IF(DATE(YEAR(F11)-1,MONTH(F11),DAY(F11))=$E$2,"",IF(F9=$F$2,DATE(YEAR($F$2),MONTH($F$2),DAY($F$2)-1),"")),B1))</f>
        <v/>
      </c>
    </row>
    <row r="8" spans="1:6" ht="9.1999999999999993" customHeight="1" x14ac:dyDescent="0.75">
      <c r="A8" s="6"/>
      <c r="B8" s="56"/>
      <c r="C8" s="56"/>
      <c r="D8" s="56"/>
      <c r="E8" s="57"/>
      <c r="F8" s="57"/>
    </row>
    <row r="9" spans="1:6" ht="39" customHeight="1" x14ac:dyDescent="0.75">
      <c r="A9" s="44" t="s">
        <v>11</v>
      </c>
      <c r="B9" s="58">
        <f>IF(B11="","",IF(DATE(YEAR(C9)-1,MONTH(C9),DAY(C9))&lt;$F$2,$F$2,DATE(YEAR(C9)-1,MONTH(C9),DAY(C9))))</f>
        <v>241702</v>
      </c>
      <c r="C9" s="58">
        <f>IF(C11="","",IF(DATE(YEAR(D9)-1,MONTH(D9),DAY(D9))&lt;$F$2,$F$2,DATE(YEAR(D9)-1,MONTH(D9),DAY(D9))))</f>
        <v>242067</v>
      </c>
      <c r="D9" s="58">
        <f>IF(D11="","",IF(DATE(YEAR(E9)-1,MONTH(E9),DAY(E9))&lt;$F$2,$F$2,DATE(YEAR(E9)-1,MONTH(E9),DAY(E9))))</f>
        <v>242432</v>
      </c>
      <c r="E9" s="58">
        <f>IF(E11="","",IF(DATE(YEAR(F9)-1,MONTH(F9),DAY(F9))&lt;$F$2,$F$2,DATE(YEAR(F9)-1,MONTH(F9),DAY(F9))))</f>
        <v>242798</v>
      </c>
      <c r="F9" s="58">
        <f>IF(F11="","",IF(DATE(YEAR(F11)-1,MONTH(F11),DAY(F11)+1)&lt;$F$2,$F$2,DATE(YEAR(F11)-1,MONTH(F11),DAY(F11)+1)))</f>
        <v>243163</v>
      </c>
    </row>
    <row r="10" spans="1:6" ht="40.5" x14ac:dyDescent="0.85">
      <c r="A10" s="12" t="s">
        <v>13</v>
      </c>
      <c r="B10" s="59" t="s">
        <v>6</v>
      </c>
      <c r="C10" s="59" t="s">
        <v>6</v>
      </c>
      <c r="D10" s="59" t="s">
        <v>6</v>
      </c>
      <c r="E10" s="59" t="s">
        <v>6</v>
      </c>
      <c r="F10" s="59" t="s">
        <v>6</v>
      </c>
    </row>
    <row r="11" spans="1:6" x14ac:dyDescent="0.75">
      <c r="A11" s="13"/>
      <c r="B11" s="60">
        <f>IF(OR(C9=$F$2,C9=""),"",IF(DATE(YEAR(C11)-1,MONTH(C11),DAY(C11))&lt;$F$2,$F$2,DATE(YEAR(C11)-1,MONTH(C11),DAY(C11))))</f>
        <v>242066</v>
      </c>
      <c r="C11" s="60">
        <f>IF(OR(D9=$F$2,D9=""),"",IF(DATE(YEAR(D11)-1,MONTH(D11),DAY(D11))&lt;$F$2,$F$2,DATE(YEAR(D11)-1,MONTH(D11),DAY(D11))))</f>
        <v>242431</v>
      </c>
      <c r="D11" s="60">
        <f>IF(OR(E9=$F$2,E9=""),"",IF(DATE(YEAR(E11)-1,MONTH(E11),DAY(E11))&lt;$F$2,$F$2,DATE(YEAR(E11)-1,MONTH(E11),DAY(E11))))</f>
        <v>242797</v>
      </c>
      <c r="E11" s="60">
        <f>IF(OR(F9=$F$2,F9=""),"",IF(DATE(YEAR(F11)-1,MONTH(F11),DAY(F11))&lt;$F$2,$F$2,DATE(YEAR(F11)-1,MONTH(F11),DAY(F11))))</f>
        <v>243162</v>
      </c>
      <c r="F11" s="60">
        <f>IF(ISBLANK(B1),"",IF(B1&lt;$F$2,"",B1))</f>
        <v>243527</v>
      </c>
    </row>
  </sheetData>
  <sheetProtection algorithmName="SHA-512" hashValue="UGkNdTzFuDA0HuppRdHsPvFymImFHm2Ouml/NIyq9o7KRL0K8BAt58aSRWlz0tmqStzafv6MC+IfwdFNLJayPQ==" saltValue="E3ZCBFylq+7PfSYUIqkxVg==" spinCount="100000" sheet="1" selectLockedCells="1"/>
  <mergeCells count="1">
    <mergeCell ref="C1:F1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2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9" defaultRowHeight="22.5" x14ac:dyDescent="0.45"/>
  <cols>
    <col min="1" max="1" width="7.125" style="16" customWidth="1"/>
    <col min="2" max="2" width="14.875" style="16" customWidth="1"/>
    <col min="3" max="3" width="11.375" style="16" customWidth="1"/>
    <col min="4" max="4" width="7.625" style="17" bestFit="1" customWidth="1"/>
    <col min="5" max="5" width="18.125" style="16" bestFit="1" customWidth="1"/>
    <col min="6" max="6" width="18.875" style="16" customWidth="1"/>
    <col min="7" max="7" width="12.5" style="16" customWidth="1"/>
    <col min="8" max="8" width="11.75" style="16" bestFit="1" customWidth="1"/>
    <col min="9" max="9" width="23.625" style="16" bestFit="1" customWidth="1"/>
    <col min="10" max="10" width="16.5" style="16" bestFit="1" customWidth="1"/>
    <col min="11" max="11" width="28.375" style="15" bestFit="1" customWidth="1"/>
    <col min="12" max="12" width="9" style="15" hidden="1" customWidth="1"/>
    <col min="13" max="13" width="0" style="15" hidden="1" customWidth="1"/>
    <col min="14" max="16384" width="9" style="15"/>
  </cols>
  <sheetData>
    <row r="1" spans="1:13" ht="12.75" customHeight="1" x14ac:dyDescent="0.4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3" ht="44.25" customHeight="1" x14ac:dyDescent="0.45">
      <c r="B2" s="63" t="s">
        <v>36</v>
      </c>
      <c r="C2" s="64"/>
      <c r="D2" s="31">
        <v>50</v>
      </c>
      <c r="E2" s="65" t="s">
        <v>37</v>
      </c>
      <c r="F2" s="66"/>
      <c r="G2" s="67"/>
      <c r="H2" s="32">
        <v>12</v>
      </c>
      <c r="I2" s="52"/>
    </row>
    <row r="3" spans="1:13" ht="67.5" x14ac:dyDescent="0.45">
      <c r="A3" s="23" t="s">
        <v>14</v>
      </c>
      <c r="B3" s="25" t="s">
        <v>34</v>
      </c>
      <c r="C3" s="23" t="s">
        <v>15</v>
      </c>
      <c r="D3" s="24" t="s">
        <v>16</v>
      </c>
      <c r="E3" s="23" t="s">
        <v>17</v>
      </c>
      <c r="F3" s="23" t="s">
        <v>6</v>
      </c>
      <c r="G3" s="25" t="s">
        <v>21</v>
      </c>
      <c r="H3" s="25" t="s">
        <v>22</v>
      </c>
      <c r="I3" s="25" t="s">
        <v>18</v>
      </c>
      <c r="J3" s="25" t="s">
        <v>19</v>
      </c>
      <c r="K3" s="26" t="s">
        <v>27</v>
      </c>
    </row>
    <row r="4" spans="1:13" x14ac:dyDescent="0.45">
      <c r="A4" s="69" t="s">
        <v>24</v>
      </c>
      <c r="B4" s="69"/>
      <c r="C4" s="69"/>
      <c r="D4" s="69"/>
      <c r="E4" s="69"/>
      <c r="F4" s="69"/>
      <c r="G4" s="20">
        <f>SUM(G5:G57)</f>
        <v>51</v>
      </c>
      <c r="H4" s="20">
        <f>SUM(H5:H57)</f>
        <v>0</v>
      </c>
      <c r="I4" s="21">
        <f>SUM(L5:L57)</f>
        <v>0</v>
      </c>
      <c r="J4" s="37">
        <f>SUM(J5:J57)</f>
        <v>1.7708333333333335</v>
      </c>
      <c r="K4" s="37">
        <f>(SUM(K5:K57)*60)/1440</f>
        <v>0.11111111111111113</v>
      </c>
    </row>
    <row r="5" spans="1:13" x14ac:dyDescent="0.45">
      <c r="A5" s="19">
        <v>1</v>
      </c>
      <c r="B5" s="33">
        <v>2556</v>
      </c>
      <c r="C5" s="33">
        <v>2</v>
      </c>
      <c r="D5" s="34">
        <v>1</v>
      </c>
      <c r="E5" s="22" t="str">
        <f>IF(กำหนดวันยื่น!B5="","กรอกข้อมูลในLogbook",กำหนดวันยื่น!B5)</f>
        <v>กรอกข้อมูลในLogbook</v>
      </c>
      <c r="F5" s="35">
        <v>239951</v>
      </c>
      <c r="G5" s="33">
        <v>17</v>
      </c>
      <c r="H5" s="33"/>
      <c r="I5" s="33" t="s">
        <v>35</v>
      </c>
      <c r="J5" s="36">
        <f>((G5-H5)*$D$2)/1440</f>
        <v>0.59027777777777779</v>
      </c>
      <c r="K5" s="33">
        <f>50/60</f>
        <v>0.83333333333333337</v>
      </c>
      <c r="L5" s="15">
        <f>IF(J5&gt;=$I$2,0,IF(I5="4.ไปอบรม งานอื่นที่มอบหมาย",1,0))</f>
        <v>0</v>
      </c>
      <c r="M5" s="36">
        <f>(K5*60)/1440</f>
        <v>3.4722222222222224E-2</v>
      </c>
    </row>
    <row r="6" spans="1:13" x14ac:dyDescent="0.45">
      <c r="A6" s="19">
        <v>2</v>
      </c>
      <c r="B6" s="33">
        <v>2556</v>
      </c>
      <c r="C6" s="33">
        <v>2</v>
      </c>
      <c r="D6" s="34">
        <v>2</v>
      </c>
      <c r="E6" s="35">
        <v>239952</v>
      </c>
      <c r="F6" s="35">
        <v>239958</v>
      </c>
      <c r="G6" s="33">
        <v>17</v>
      </c>
      <c r="H6" s="33"/>
      <c r="I6" s="33"/>
      <c r="J6" s="36">
        <f t="shared" ref="J6:J57" si="0">((G6-H6)*$D$2)/1440</f>
        <v>0.59027777777777779</v>
      </c>
      <c r="K6" s="33">
        <f>50/60</f>
        <v>0.83333333333333337</v>
      </c>
      <c r="L6" s="15">
        <f t="shared" ref="L6:L69" si="1">IF(J6&gt;=$I$2,0,IF(I6="4.ไปอบรม งานอื่นที่มอบหมาย",1,0))</f>
        <v>0</v>
      </c>
      <c r="M6" s="36">
        <f t="shared" ref="M6:M69" si="2">(K6*60)/1440</f>
        <v>3.4722222222222224E-2</v>
      </c>
    </row>
    <row r="7" spans="1:13" x14ac:dyDescent="0.45">
      <c r="A7" s="19">
        <v>3</v>
      </c>
      <c r="B7" s="33">
        <v>2556</v>
      </c>
      <c r="C7" s="33">
        <v>2</v>
      </c>
      <c r="D7" s="34">
        <v>3</v>
      </c>
      <c r="E7" s="35">
        <v>239959</v>
      </c>
      <c r="F7" s="35">
        <v>239965</v>
      </c>
      <c r="G7" s="33">
        <v>17</v>
      </c>
      <c r="H7" s="33"/>
      <c r="I7" s="33"/>
      <c r="J7" s="36">
        <f t="shared" si="0"/>
        <v>0.59027777777777779</v>
      </c>
      <c r="K7" s="33">
        <v>1</v>
      </c>
      <c r="L7" s="15">
        <f t="shared" si="1"/>
        <v>0</v>
      </c>
      <c r="M7" s="36">
        <f t="shared" si="2"/>
        <v>4.1666666666666664E-2</v>
      </c>
    </row>
    <row r="8" spans="1:13" x14ac:dyDescent="0.45">
      <c r="A8" s="19">
        <v>4</v>
      </c>
      <c r="B8" s="33"/>
      <c r="C8" s="33"/>
      <c r="D8" s="34"/>
      <c r="E8" s="35"/>
      <c r="F8" s="35"/>
      <c r="G8" s="33"/>
      <c r="H8" s="33"/>
      <c r="I8" s="33"/>
      <c r="J8" s="36">
        <f t="shared" si="0"/>
        <v>0</v>
      </c>
      <c r="K8" s="33"/>
      <c r="L8" s="15">
        <f t="shared" si="1"/>
        <v>0</v>
      </c>
      <c r="M8" s="36">
        <f t="shared" si="2"/>
        <v>0</v>
      </c>
    </row>
    <row r="9" spans="1:13" x14ac:dyDescent="0.45">
      <c r="A9" s="19">
        <v>5</v>
      </c>
      <c r="B9" s="33"/>
      <c r="C9" s="33"/>
      <c r="D9" s="34"/>
      <c r="E9" s="35"/>
      <c r="F9" s="35"/>
      <c r="G9" s="33"/>
      <c r="H9" s="33"/>
      <c r="I9" s="33"/>
      <c r="J9" s="36">
        <f t="shared" si="0"/>
        <v>0</v>
      </c>
      <c r="K9" s="33"/>
      <c r="L9" s="15">
        <f t="shared" si="1"/>
        <v>0</v>
      </c>
      <c r="M9" s="36">
        <f t="shared" si="2"/>
        <v>0</v>
      </c>
    </row>
    <row r="10" spans="1:13" x14ac:dyDescent="0.45">
      <c r="A10" s="19">
        <v>6</v>
      </c>
      <c r="B10" s="33"/>
      <c r="C10" s="33"/>
      <c r="D10" s="34"/>
      <c r="E10" s="35"/>
      <c r="F10" s="35"/>
      <c r="G10" s="33"/>
      <c r="H10" s="33"/>
      <c r="I10" s="33"/>
      <c r="J10" s="36">
        <f t="shared" si="0"/>
        <v>0</v>
      </c>
      <c r="K10" s="33"/>
      <c r="L10" s="15">
        <f t="shared" si="1"/>
        <v>0</v>
      </c>
      <c r="M10" s="36">
        <f t="shared" si="2"/>
        <v>0</v>
      </c>
    </row>
    <row r="11" spans="1:13" x14ac:dyDescent="0.45">
      <c r="A11" s="19">
        <v>7</v>
      </c>
      <c r="B11" s="33"/>
      <c r="C11" s="33"/>
      <c r="D11" s="34"/>
      <c r="E11" s="35"/>
      <c r="F11" s="35"/>
      <c r="G11" s="33"/>
      <c r="H11" s="33"/>
      <c r="I11" s="33"/>
      <c r="J11" s="36">
        <f t="shared" si="0"/>
        <v>0</v>
      </c>
      <c r="K11" s="33"/>
      <c r="L11" s="15">
        <f t="shared" si="1"/>
        <v>0</v>
      </c>
      <c r="M11" s="36">
        <f t="shared" si="2"/>
        <v>0</v>
      </c>
    </row>
    <row r="12" spans="1:13" x14ac:dyDescent="0.45">
      <c r="A12" s="19">
        <v>8</v>
      </c>
      <c r="B12" s="33"/>
      <c r="C12" s="33"/>
      <c r="D12" s="34"/>
      <c r="E12" s="35"/>
      <c r="F12" s="35"/>
      <c r="G12" s="33"/>
      <c r="H12" s="33"/>
      <c r="I12" s="33"/>
      <c r="J12" s="36">
        <f t="shared" si="0"/>
        <v>0</v>
      </c>
      <c r="K12" s="33"/>
      <c r="L12" s="15">
        <f t="shared" si="1"/>
        <v>0</v>
      </c>
      <c r="M12" s="36">
        <f t="shared" si="2"/>
        <v>0</v>
      </c>
    </row>
    <row r="13" spans="1:13" ht="17.25" customHeight="1" x14ac:dyDescent="0.45">
      <c r="A13" s="19">
        <v>9</v>
      </c>
      <c r="B13" s="33"/>
      <c r="C13" s="33"/>
      <c r="D13" s="34"/>
      <c r="E13" s="35"/>
      <c r="F13" s="35"/>
      <c r="G13" s="33"/>
      <c r="H13" s="33"/>
      <c r="I13" s="33"/>
      <c r="J13" s="36">
        <f t="shared" si="0"/>
        <v>0</v>
      </c>
      <c r="K13" s="33"/>
      <c r="L13" s="15">
        <f t="shared" si="1"/>
        <v>0</v>
      </c>
      <c r="M13" s="36">
        <f t="shared" si="2"/>
        <v>0</v>
      </c>
    </row>
    <row r="14" spans="1:13" x14ac:dyDescent="0.45">
      <c r="A14" s="19">
        <v>10</v>
      </c>
      <c r="B14" s="33"/>
      <c r="C14" s="33"/>
      <c r="D14" s="34"/>
      <c r="E14" s="35"/>
      <c r="F14" s="35"/>
      <c r="G14" s="33"/>
      <c r="H14" s="33"/>
      <c r="I14" s="33"/>
      <c r="J14" s="36">
        <f t="shared" si="0"/>
        <v>0</v>
      </c>
      <c r="K14" s="33"/>
      <c r="L14" s="15">
        <f t="shared" si="1"/>
        <v>0</v>
      </c>
      <c r="M14" s="36">
        <f t="shared" si="2"/>
        <v>0</v>
      </c>
    </row>
    <row r="15" spans="1:13" x14ac:dyDescent="0.45">
      <c r="A15" s="19">
        <v>11</v>
      </c>
      <c r="B15" s="33"/>
      <c r="C15" s="33"/>
      <c r="D15" s="34"/>
      <c r="E15" s="35"/>
      <c r="F15" s="35"/>
      <c r="G15" s="33"/>
      <c r="H15" s="33"/>
      <c r="I15" s="33"/>
      <c r="J15" s="36">
        <f t="shared" si="0"/>
        <v>0</v>
      </c>
      <c r="K15" s="33"/>
      <c r="L15" s="15">
        <f t="shared" si="1"/>
        <v>0</v>
      </c>
      <c r="M15" s="36">
        <f t="shared" si="2"/>
        <v>0</v>
      </c>
    </row>
    <row r="16" spans="1:13" x14ac:dyDescent="0.45">
      <c r="A16" s="19">
        <v>12</v>
      </c>
      <c r="B16" s="33"/>
      <c r="C16" s="33"/>
      <c r="D16" s="34"/>
      <c r="E16" s="35"/>
      <c r="F16" s="35"/>
      <c r="G16" s="33"/>
      <c r="H16" s="33"/>
      <c r="I16" s="33"/>
      <c r="J16" s="36">
        <f t="shared" si="0"/>
        <v>0</v>
      </c>
      <c r="K16" s="33"/>
      <c r="L16" s="15">
        <f t="shared" si="1"/>
        <v>0</v>
      </c>
      <c r="M16" s="36">
        <f t="shared" si="2"/>
        <v>0</v>
      </c>
    </row>
    <row r="17" spans="1:13" x14ac:dyDescent="0.45">
      <c r="A17" s="19">
        <v>13</v>
      </c>
      <c r="B17" s="33"/>
      <c r="C17" s="33"/>
      <c r="D17" s="34"/>
      <c r="E17" s="35"/>
      <c r="F17" s="35"/>
      <c r="G17" s="33"/>
      <c r="H17" s="33"/>
      <c r="I17" s="33"/>
      <c r="J17" s="36">
        <f t="shared" si="0"/>
        <v>0</v>
      </c>
      <c r="K17" s="33"/>
      <c r="L17" s="15">
        <f t="shared" si="1"/>
        <v>0</v>
      </c>
      <c r="M17" s="36">
        <f t="shared" si="2"/>
        <v>0</v>
      </c>
    </row>
    <row r="18" spans="1:13" x14ac:dyDescent="0.45">
      <c r="A18" s="19">
        <v>14</v>
      </c>
      <c r="B18" s="33"/>
      <c r="C18" s="33"/>
      <c r="D18" s="34"/>
      <c r="E18" s="35"/>
      <c r="F18" s="35"/>
      <c r="G18" s="33"/>
      <c r="H18" s="33"/>
      <c r="I18" s="33"/>
      <c r="J18" s="36">
        <f t="shared" si="0"/>
        <v>0</v>
      </c>
      <c r="K18" s="33"/>
      <c r="L18" s="15">
        <f t="shared" si="1"/>
        <v>0</v>
      </c>
      <c r="M18" s="36">
        <f t="shared" si="2"/>
        <v>0</v>
      </c>
    </row>
    <row r="19" spans="1:13" x14ac:dyDescent="0.45">
      <c r="A19" s="19">
        <v>15</v>
      </c>
      <c r="B19" s="33"/>
      <c r="C19" s="33"/>
      <c r="D19" s="34"/>
      <c r="E19" s="35"/>
      <c r="F19" s="35"/>
      <c r="G19" s="33"/>
      <c r="H19" s="33"/>
      <c r="I19" s="33"/>
      <c r="J19" s="36">
        <f t="shared" si="0"/>
        <v>0</v>
      </c>
      <c r="K19" s="33"/>
      <c r="L19" s="15">
        <f t="shared" si="1"/>
        <v>0</v>
      </c>
      <c r="M19" s="36">
        <f t="shared" si="2"/>
        <v>0</v>
      </c>
    </row>
    <row r="20" spans="1:13" x14ac:dyDescent="0.45">
      <c r="A20" s="19">
        <v>16</v>
      </c>
      <c r="B20" s="33"/>
      <c r="C20" s="33"/>
      <c r="D20" s="34"/>
      <c r="E20" s="35"/>
      <c r="F20" s="35"/>
      <c r="G20" s="33"/>
      <c r="H20" s="33"/>
      <c r="I20" s="33"/>
      <c r="J20" s="36">
        <f t="shared" si="0"/>
        <v>0</v>
      </c>
      <c r="K20" s="33"/>
      <c r="L20" s="15">
        <f t="shared" si="1"/>
        <v>0</v>
      </c>
      <c r="M20" s="36">
        <f t="shared" si="2"/>
        <v>0</v>
      </c>
    </row>
    <row r="21" spans="1:13" x14ac:dyDescent="0.45">
      <c r="A21" s="19">
        <v>17</v>
      </c>
      <c r="B21" s="33"/>
      <c r="C21" s="33"/>
      <c r="D21" s="34"/>
      <c r="E21" s="35"/>
      <c r="F21" s="35"/>
      <c r="G21" s="33"/>
      <c r="H21" s="33"/>
      <c r="I21" s="33"/>
      <c r="J21" s="36">
        <f t="shared" si="0"/>
        <v>0</v>
      </c>
      <c r="K21" s="33"/>
      <c r="L21" s="15">
        <f t="shared" si="1"/>
        <v>0</v>
      </c>
      <c r="M21" s="36">
        <f t="shared" si="2"/>
        <v>0</v>
      </c>
    </row>
    <row r="22" spans="1:13" x14ac:dyDescent="0.45">
      <c r="A22" s="19">
        <v>18</v>
      </c>
      <c r="B22" s="33"/>
      <c r="C22" s="33"/>
      <c r="D22" s="34"/>
      <c r="E22" s="35"/>
      <c r="F22" s="35"/>
      <c r="G22" s="33"/>
      <c r="H22" s="33"/>
      <c r="I22" s="33"/>
      <c r="J22" s="36">
        <f t="shared" si="0"/>
        <v>0</v>
      </c>
      <c r="K22" s="33"/>
      <c r="L22" s="15">
        <f t="shared" si="1"/>
        <v>0</v>
      </c>
      <c r="M22" s="36">
        <f t="shared" si="2"/>
        <v>0</v>
      </c>
    </row>
    <row r="23" spans="1:13" x14ac:dyDescent="0.45">
      <c r="A23" s="19">
        <v>19</v>
      </c>
      <c r="B23" s="33"/>
      <c r="C23" s="33"/>
      <c r="D23" s="34"/>
      <c r="E23" s="35"/>
      <c r="F23" s="35"/>
      <c r="G23" s="33"/>
      <c r="H23" s="33"/>
      <c r="I23" s="33"/>
      <c r="J23" s="36">
        <f t="shared" si="0"/>
        <v>0</v>
      </c>
      <c r="K23" s="33"/>
      <c r="L23" s="15">
        <f t="shared" si="1"/>
        <v>0</v>
      </c>
      <c r="M23" s="36">
        <f t="shared" si="2"/>
        <v>0</v>
      </c>
    </row>
    <row r="24" spans="1:13" x14ac:dyDescent="0.45">
      <c r="A24" s="19">
        <v>20</v>
      </c>
      <c r="B24" s="33"/>
      <c r="C24" s="33"/>
      <c r="D24" s="34"/>
      <c r="E24" s="35"/>
      <c r="F24" s="35"/>
      <c r="G24" s="33"/>
      <c r="H24" s="33"/>
      <c r="I24" s="33"/>
      <c r="J24" s="36">
        <f t="shared" si="0"/>
        <v>0</v>
      </c>
      <c r="K24" s="33"/>
      <c r="L24" s="15">
        <f t="shared" si="1"/>
        <v>0</v>
      </c>
      <c r="M24" s="36">
        <f t="shared" si="2"/>
        <v>0</v>
      </c>
    </row>
    <row r="25" spans="1:13" x14ac:dyDescent="0.45">
      <c r="A25" s="19">
        <v>21</v>
      </c>
      <c r="B25" s="33"/>
      <c r="C25" s="33"/>
      <c r="D25" s="34"/>
      <c r="E25" s="35"/>
      <c r="F25" s="35"/>
      <c r="G25" s="33"/>
      <c r="H25" s="33"/>
      <c r="I25" s="33"/>
      <c r="J25" s="36">
        <f t="shared" si="0"/>
        <v>0</v>
      </c>
      <c r="K25" s="33"/>
      <c r="L25" s="15">
        <f t="shared" si="1"/>
        <v>0</v>
      </c>
      <c r="M25" s="36">
        <f t="shared" si="2"/>
        <v>0</v>
      </c>
    </row>
    <row r="26" spans="1:13" x14ac:dyDescent="0.45">
      <c r="A26" s="19">
        <v>22</v>
      </c>
      <c r="B26" s="33"/>
      <c r="C26" s="33"/>
      <c r="D26" s="34"/>
      <c r="E26" s="35"/>
      <c r="F26" s="35"/>
      <c r="G26" s="33"/>
      <c r="H26" s="33"/>
      <c r="I26" s="33"/>
      <c r="J26" s="36">
        <f t="shared" si="0"/>
        <v>0</v>
      </c>
      <c r="K26" s="33"/>
      <c r="L26" s="15">
        <f t="shared" si="1"/>
        <v>0</v>
      </c>
      <c r="M26" s="36">
        <f t="shared" si="2"/>
        <v>0</v>
      </c>
    </row>
    <row r="27" spans="1:13" x14ac:dyDescent="0.45">
      <c r="A27" s="19">
        <v>23</v>
      </c>
      <c r="B27" s="33"/>
      <c r="C27" s="33"/>
      <c r="D27" s="34"/>
      <c r="E27" s="35"/>
      <c r="F27" s="35"/>
      <c r="G27" s="33"/>
      <c r="H27" s="33"/>
      <c r="I27" s="33"/>
      <c r="J27" s="36">
        <f t="shared" si="0"/>
        <v>0</v>
      </c>
      <c r="K27" s="33"/>
      <c r="L27" s="15">
        <f t="shared" si="1"/>
        <v>0</v>
      </c>
      <c r="M27" s="36">
        <f t="shared" si="2"/>
        <v>0</v>
      </c>
    </row>
    <row r="28" spans="1:13" x14ac:dyDescent="0.45">
      <c r="A28" s="19">
        <v>24</v>
      </c>
      <c r="B28" s="33"/>
      <c r="C28" s="33"/>
      <c r="D28" s="34"/>
      <c r="E28" s="35"/>
      <c r="F28" s="35"/>
      <c r="G28" s="33"/>
      <c r="H28" s="33"/>
      <c r="I28" s="33"/>
      <c r="J28" s="36">
        <f t="shared" si="0"/>
        <v>0</v>
      </c>
      <c r="K28" s="33"/>
      <c r="L28" s="15">
        <f t="shared" si="1"/>
        <v>0</v>
      </c>
      <c r="M28" s="36">
        <f t="shared" si="2"/>
        <v>0</v>
      </c>
    </row>
    <row r="29" spans="1:13" x14ac:dyDescent="0.45">
      <c r="A29" s="19">
        <v>25</v>
      </c>
      <c r="B29" s="33"/>
      <c r="C29" s="33"/>
      <c r="D29" s="34"/>
      <c r="E29" s="35"/>
      <c r="F29" s="35"/>
      <c r="G29" s="33"/>
      <c r="H29" s="33"/>
      <c r="I29" s="33"/>
      <c r="J29" s="36">
        <f t="shared" si="0"/>
        <v>0</v>
      </c>
      <c r="K29" s="33"/>
      <c r="L29" s="15">
        <f t="shared" si="1"/>
        <v>0</v>
      </c>
      <c r="M29" s="36">
        <f t="shared" si="2"/>
        <v>0</v>
      </c>
    </row>
    <row r="30" spans="1:13" x14ac:dyDescent="0.45">
      <c r="A30" s="19">
        <v>26</v>
      </c>
      <c r="B30" s="33"/>
      <c r="C30" s="33"/>
      <c r="D30" s="34"/>
      <c r="E30" s="35"/>
      <c r="F30" s="35"/>
      <c r="G30" s="33"/>
      <c r="H30" s="33"/>
      <c r="I30" s="33"/>
      <c r="J30" s="36">
        <f t="shared" si="0"/>
        <v>0</v>
      </c>
      <c r="K30" s="33"/>
      <c r="L30" s="15">
        <f t="shared" si="1"/>
        <v>0</v>
      </c>
      <c r="M30" s="36">
        <f t="shared" si="2"/>
        <v>0</v>
      </c>
    </row>
    <row r="31" spans="1:13" x14ac:dyDescent="0.45">
      <c r="A31" s="19">
        <v>27</v>
      </c>
      <c r="B31" s="33"/>
      <c r="C31" s="33"/>
      <c r="D31" s="34"/>
      <c r="E31" s="35"/>
      <c r="F31" s="35"/>
      <c r="G31" s="33"/>
      <c r="H31" s="33"/>
      <c r="I31" s="33"/>
      <c r="J31" s="36">
        <f t="shared" si="0"/>
        <v>0</v>
      </c>
      <c r="K31" s="33"/>
      <c r="L31" s="15">
        <f t="shared" si="1"/>
        <v>0</v>
      </c>
      <c r="M31" s="36">
        <f t="shared" si="2"/>
        <v>0</v>
      </c>
    </row>
    <row r="32" spans="1:13" x14ac:dyDescent="0.45">
      <c r="A32" s="19">
        <v>28</v>
      </c>
      <c r="B32" s="33"/>
      <c r="C32" s="33"/>
      <c r="D32" s="34"/>
      <c r="E32" s="35"/>
      <c r="F32" s="35"/>
      <c r="G32" s="33"/>
      <c r="H32" s="33"/>
      <c r="I32" s="33"/>
      <c r="J32" s="36">
        <f t="shared" si="0"/>
        <v>0</v>
      </c>
      <c r="K32" s="33"/>
      <c r="L32" s="15">
        <f t="shared" si="1"/>
        <v>0</v>
      </c>
      <c r="M32" s="36">
        <f t="shared" si="2"/>
        <v>0</v>
      </c>
    </row>
    <row r="33" spans="1:13" x14ac:dyDescent="0.45">
      <c r="A33" s="19">
        <v>29</v>
      </c>
      <c r="B33" s="33"/>
      <c r="C33" s="33"/>
      <c r="D33" s="34"/>
      <c r="E33" s="35"/>
      <c r="F33" s="35"/>
      <c r="G33" s="33"/>
      <c r="H33" s="33"/>
      <c r="I33" s="33"/>
      <c r="J33" s="36">
        <f t="shared" si="0"/>
        <v>0</v>
      </c>
      <c r="K33" s="33"/>
      <c r="L33" s="15">
        <f t="shared" si="1"/>
        <v>0</v>
      </c>
      <c r="M33" s="36">
        <f t="shared" si="2"/>
        <v>0</v>
      </c>
    </row>
    <row r="34" spans="1:13" x14ac:dyDescent="0.45">
      <c r="A34" s="19">
        <v>30</v>
      </c>
      <c r="B34" s="33"/>
      <c r="C34" s="33"/>
      <c r="D34" s="34"/>
      <c r="E34" s="35"/>
      <c r="F34" s="35"/>
      <c r="G34" s="33"/>
      <c r="H34" s="33"/>
      <c r="I34" s="33"/>
      <c r="J34" s="36">
        <f t="shared" si="0"/>
        <v>0</v>
      </c>
      <c r="K34" s="33"/>
      <c r="L34" s="15">
        <f t="shared" si="1"/>
        <v>0</v>
      </c>
      <c r="M34" s="36">
        <f t="shared" si="2"/>
        <v>0</v>
      </c>
    </row>
    <row r="35" spans="1:13" x14ac:dyDescent="0.45">
      <c r="A35" s="19">
        <v>31</v>
      </c>
      <c r="B35" s="33"/>
      <c r="C35" s="33"/>
      <c r="D35" s="34"/>
      <c r="E35" s="35"/>
      <c r="F35" s="35"/>
      <c r="G35" s="33"/>
      <c r="H35" s="33"/>
      <c r="I35" s="33"/>
      <c r="J35" s="36">
        <f t="shared" si="0"/>
        <v>0</v>
      </c>
      <c r="K35" s="33"/>
      <c r="L35" s="15">
        <f t="shared" si="1"/>
        <v>0</v>
      </c>
      <c r="M35" s="36">
        <f t="shared" si="2"/>
        <v>0</v>
      </c>
    </row>
    <row r="36" spans="1:13" x14ac:dyDescent="0.45">
      <c r="A36" s="19">
        <v>32</v>
      </c>
      <c r="B36" s="33"/>
      <c r="C36" s="33"/>
      <c r="D36" s="34"/>
      <c r="E36" s="35"/>
      <c r="F36" s="35"/>
      <c r="G36" s="33"/>
      <c r="H36" s="33"/>
      <c r="I36" s="33"/>
      <c r="J36" s="36">
        <f t="shared" si="0"/>
        <v>0</v>
      </c>
      <c r="K36" s="33"/>
      <c r="L36" s="15">
        <f t="shared" si="1"/>
        <v>0</v>
      </c>
      <c r="M36" s="36">
        <f t="shared" si="2"/>
        <v>0</v>
      </c>
    </row>
    <row r="37" spans="1:13" x14ac:dyDescent="0.45">
      <c r="A37" s="19">
        <v>33</v>
      </c>
      <c r="B37" s="33"/>
      <c r="C37" s="33"/>
      <c r="D37" s="34"/>
      <c r="E37" s="35"/>
      <c r="F37" s="35"/>
      <c r="G37" s="33"/>
      <c r="H37" s="33"/>
      <c r="I37" s="33"/>
      <c r="J37" s="36">
        <f t="shared" si="0"/>
        <v>0</v>
      </c>
      <c r="K37" s="33"/>
      <c r="L37" s="15">
        <f t="shared" si="1"/>
        <v>0</v>
      </c>
      <c r="M37" s="36">
        <f t="shared" si="2"/>
        <v>0</v>
      </c>
    </row>
    <row r="38" spans="1:13" x14ac:dyDescent="0.45">
      <c r="A38" s="19">
        <v>34</v>
      </c>
      <c r="B38" s="33"/>
      <c r="C38" s="33"/>
      <c r="D38" s="34"/>
      <c r="E38" s="35"/>
      <c r="F38" s="35"/>
      <c r="G38" s="33"/>
      <c r="H38" s="33"/>
      <c r="I38" s="33"/>
      <c r="J38" s="36">
        <f t="shared" si="0"/>
        <v>0</v>
      </c>
      <c r="K38" s="33"/>
      <c r="L38" s="15">
        <f t="shared" si="1"/>
        <v>0</v>
      </c>
      <c r="M38" s="36">
        <f t="shared" si="2"/>
        <v>0</v>
      </c>
    </row>
    <row r="39" spans="1:13" x14ac:dyDescent="0.45">
      <c r="A39" s="19">
        <v>35</v>
      </c>
      <c r="B39" s="33"/>
      <c r="C39" s="33"/>
      <c r="D39" s="34"/>
      <c r="E39" s="35"/>
      <c r="F39" s="35"/>
      <c r="G39" s="33"/>
      <c r="H39" s="33"/>
      <c r="I39" s="33"/>
      <c r="J39" s="36">
        <f t="shared" si="0"/>
        <v>0</v>
      </c>
      <c r="K39" s="33"/>
      <c r="L39" s="15">
        <f t="shared" si="1"/>
        <v>0</v>
      </c>
      <c r="M39" s="36">
        <f t="shared" si="2"/>
        <v>0</v>
      </c>
    </row>
    <row r="40" spans="1:13" x14ac:dyDescent="0.45">
      <c r="A40" s="19">
        <v>36</v>
      </c>
      <c r="B40" s="33"/>
      <c r="C40" s="33"/>
      <c r="D40" s="34"/>
      <c r="E40" s="35"/>
      <c r="F40" s="35"/>
      <c r="G40" s="33"/>
      <c r="H40" s="33"/>
      <c r="I40" s="33"/>
      <c r="J40" s="36">
        <f t="shared" si="0"/>
        <v>0</v>
      </c>
      <c r="K40" s="33"/>
      <c r="L40" s="15">
        <f t="shared" si="1"/>
        <v>0</v>
      </c>
      <c r="M40" s="36">
        <f t="shared" si="2"/>
        <v>0</v>
      </c>
    </row>
    <row r="41" spans="1:13" x14ac:dyDescent="0.45">
      <c r="A41" s="19">
        <v>37</v>
      </c>
      <c r="B41" s="33"/>
      <c r="C41" s="33"/>
      <c r="D41" s="34"/>
      <c r="E41" s="35"/>
      <c r="F41" s="35"/>
      <c r="G41" s="33"/>
      <c r="H41" s="33"/>
      <c r="I41" s="33"/>
      <c r="J41" s="36">
        <f t="shared" si="0"/>
        <v>0</v>
      </c>
      <c r="K41" s="33"/>
      <c r="L41" s="15">
        <f t="shared" si="1"/>
        <v>0</v>
      </c>
      <c r="M41" s="36">
        <f t="shared" si="2"/>
        <v>0</v>
      </c>
    </row>
    <row r="42" spans="1:13" x14ac:dyDescent="0.45">
      <c r="A42" s="19">
        <v>38</v>
      </c>
      <c r="B42" s="33"/>
      <c r="C42" s="33"/>
      <c r="D42" s="34"/>
      <c r="E42" s="35"/>
      <c r="F42" s="35"/>
      <c r="G42" s="33"/>
      <c r="H42" s="33"/>
      <c r="I42" s="33"/>
      <c r="J42" s="36">
        <f t="shared" si="0"/>
        <v>0</v>
      </c>
      <c r="K42" s="33"/>
      <c r="L42" s="15">
        <f t="shared" si="1"/>
        <v>0</v>
      </c>
      <c r="M42" s="36">
        <f t="shared" si="2"/>
        <v>0</v>
      </c>
    </row>
    <row r="43" spans="1:13" x14ac:dyDescent="0.45">
      <c r="A43" s="19">
        <v>39</v>
      </c>
      <c r="B43" s="33"/>
      <c r="C43" s="33"/>
      <c r="D43" s="34"/>
      <c r="E43" s="35"/>
      <c r="F43" s="35"/>
      <c r="G43" s="33"/>
      <c r="H43" s="33"/>
      <c r="I43" s="33"/>
      <c r="J43" s="36">
        <f t="shared" si="0"/>
        <v>0</v>
      </c>
      <c r="K43" s="33"/>
      <c r="L43" s="15">
        <f t="shared" si="1"/>
        <v>0</v>
      </c>
      <c r="M43" s="36">
        <f t="shared" si="2"/>
        <v>0</v>
      </c>
    </row>
    <row r="44" spans="1:13" x14ac:dyDescent="0.45">
      <c r="A44" s="19">
        <v>40</v>
      </c>
      <c r="B44" s="33"/>
      <c r="C44" s="33"/>
      <c r="D44" s="34"/>
      <c r="E44" s="35"/>
      <c r="F44" s="35"/>
      <c r="G44" s="33"/>
      <c r="H44" s="33"/>
      <c r="I44" s="33"/>
      <c r="J44" s="36">
        <f t="shared" si="0"/>
        <v>0</v>
      </c>
      <c r="K44" s="33"/>
      <c r="L44" s="15">
        <f t="shared" si="1"/>
        <v>0</v>
      </c>
      <c r="M44" s="36">
        <f t="shared" si="2"/>
        <v>0</v>
      </c>
    </row>
    <row r="45" spans="1:13" x14ac:dyDescent="0.45">
      <c r="A45" s="19">
        <v>41</v>
      </c>
      <c r="B45" s="33"/>
      <c r="C45" s="33"/>
      <c r="D45" s="34"/>
      <c r="E45" s="35"/>
      <c r="F45" s="35"/>
      <c r="G45" s="33"/>
      <c r="H45" s="33"/>
      <c r="I45" s="33"/>
      <c r="J45" s="36">
        <f t="shared" si="0"/>
        <v>0</v>
      </c>
      <c r="K45" s="33"/>
      <c r="L45" s="15">
        <f t="shared" si="1"/>
        <v>0</v>
      </c>
      <c r="M45" s="36">
        <f t="shared" si="2"/>
        <v>0</v>
      </c>
    </row>
    <row r="46" spans="1:13" x14ac:dyDescent="0.45">
      <c r="A46" s="19">
        <v>42</v>
      </c>
      <c r="B46" s="33"/>
      <c r="C46" s="33"/>
      <c r="D46" s="34"/>
      <c r="E46" s="35"/>
      <c r="F46" s="35"/>
      <c r="G46" s="33"/>
      <c r="H46" s="33"/>
      <c r="I46" s="33"/>
      <c r="J46" s="36">
        <f t="shared" si="0"/>
        <v>0</v>
      </c>
      <c r="K46" s="33"/>
      <c r="L46" s="15">
        <f t="shared" si="1"/>
        <v>0</v>
      </c>
      <c r="M46" s="36">
        <f t="shared" si="2"/>
        <v>0</v>
      </c>
    </row>
    <row r="47" spans="1:13" x14ac:dyDescent="0.45">
      <c r="A47" s="19">
        <v>43</v>
      </c>
      <c r="B47" s="33"/>
      <c r="C47" s="33"/>
      <c r="D47" s="34"/>
      <c r="E47" s="35"/>
      <c r="F47" s="35"/>
      <c r="G47" s="33"/>
      <c r="H47" s="33"/>
      <c r="I47" s="33"/>
      <c r="J47" s="36">
        <f t="shared" si="0"/>
        <v>0</v>
      </c>
      <c r="K47" s="33"/>
      <c r="L47" s="15">
        <f t="shared" si="1"/>
        <v>0</v>
      </c>
      <c r="M47" s="36">
        <f t="shared" si="2"/>
        <v>0</v>
      </c>
    </row>
    <row r="48" spans="1:13" x14ac:dyDescent="0.45">
      <c r="A48" s="19">
        <v>44</v>
      </c>
      <c r="B48" s="33"/>
      <c r="C48" s="33"/>
      <c r="D48" s="34"/>
      <c r="E48" s="35"/>
      <c r="F48" s="35"/>
      <c r="G48" s="33"/>
      <c r="H48" s="33"/>
      <c r="I48" s="33"/>
      <c r="J48" s="36">
        <f t="shared" si="0"/>
        <v>0</v>
      </c>
      <c r="K48" s="33"/>
      <c r="L48" s="15">
        <f t="shared" si="1"/>
        <v>0</v>
      </c>
      <c r="M48" s="36">
        <f t="shared" si="2"/>
        <v>0</v>
      </c>
    </row>
    <row r="49" spans="1:13" x14ac:dyDescent="0.45">
      <c r="A49" s="19">
        <v>45</v>
      </c>
      <c r="B49" s="33"/>
      <c r="C49" s="33"/>
      <c r="D49" s="34"/>
      <c r="E49" s="35"/>
      <c r="F49" s="35"/>
      <c r="G49" s="33"/>
      <c r="H49" s="33"/>
      <c r="I49" s="33"/>
      <c r="J49" s="36">
        <f t="shared" si="0"/>
        <v>0</v>
      </c>
      <c r="K49" s="33"/>
      <c r="L49" s="15">
        <f t="shared" si="1"/>
        <v>0</v>
      </c>
      <c r="M49" s="36">
        <f t="shared" si="2"/>
        <v>0</v>
      </c>
    </row>
    <row r="50" spans="1:13" x14ac:dyDescent="0.45">
      <c r="A50" s="19">
        <v>46</v>
      </c>
      <c r="B50" s="33"/>
      <c r="C50" s="33"/>
      <c r="D50" s="34"/>
      <c r="E50" s="35"/>
      <c r="F50" s="35"/>
      <c r="G50" s="33"/>
      <c r="H50" s="33"/>
      <c r="I50" s="33"/>
      <c r="J50" s="36">
        <f t="shared" si="0"/>
        <v>0</v>
      </c>
      <c r="K50" s="33"/>
      <c r="L50" s="15">
        <f t="shared" si="1"/>
        <v>0</v>
      </c>
      <c r="M50" s="36">
        <f t="shared" si="2"/>
        <v>0</v>
      </c>
    </row>
    <row r="51" spans="1:13" x14ac:dyDescent="0.45">
      <c r="A51" s="19">
        <v>47</v>
      </c>
      <c r="B51" s="33"/>
      <c r="C51" s="33"/>
      <c r="D51" s="34"/>
      <c r="E51" s="35"/>
      <c r="F51" s="35"/>
      <c r="G51" s="33"/>
      <c r="H51" s="33"/>
      <c r="I51" s="33"/>
      <c r="J51" s="36">
        <f t="shared" si="0"/>
        <v>0</v>
      </c>
      <c r="K51" s="33"/>
      <c r="L51" s="15">
        <f t="shared" si="1"/>
        <v>0</v>
      </c>
      <c r="M51" s="36">
        <f t="shared" si="2"/>
        <v>0</v>
      </c>
    </row>
    <row r="52" spans="1:13" x14ac:dyDescent="0.45">
      <c r="A52" s="19">
        <v>48</v>
      </c>
      <c r="B52" s="33"/>
      <c r="C52" s="33"/>
      <c r="D52" s="34"/>
      <c r="E52" s="35"/>
      <c r="F52" s="35"/>
      <c r="G52" s="33"/>
      <c r="H52" s="33"/>
      <c r="I52" s="33"/>
      <c r="J52" s="36">
        <f t="shared" si="0"/>
        <v>0</v>
      </c>
      <c r="K52" s="33"/>
      <c r="L52" s="15">
        <f t="shared" si="1"/>
        <v>0</v>
      </c>
      <c r="M52" s="36">
        <f t="shared" si="2"/>
        <v>0</v>
      </c>
    </row>
    <row r="53" spans="1:13" x14ac:dyDescent="0.45">
      <c r="A53" s="19">
        <v>49</v>
      </c>
      <c r="B53" s="33"/>
      <c r="C53" s="33"/>
      <c r="D53" s="34"/>
      <c r="E53" s="35"/>
      <c r="F53" s="35"/>
      <c r="G53" s="33"/>
      <c r="H53" s="33"/>
      <c r="I53" s="33"/>
      <c r="J53" s="36">
        <f t="shared" si="0"/>
        <v>0</v>
      </c>
      <c r="K53" s="33"/>
      <c r="L53" s="15">
        <f t="shared" si="1"/>
        <v>0</v>
      </c>
      <c r="M53" s="36">
        <f t="shared" si="2"/>
        <v>0</v>
      </c>
    </row>
    <row r="54" spans="1:13" x14ac:dyDescent="0.45">
      <c r="A54" s="19">
        <v>50</v>
      </c>
      <c r="B54" s="33"/>
      <c r="C54" s="33"/>
      <c r="D54" s="34"/>
      <c r="E54" s="35"/>
      <c r="F54" s="35"/>
      <c r="G54" s="33"/>
      <c r="H54" s="33"/>
      <c r="I54" s="33"/>
      <c r="J54" s="36">
        <f t="shared" si="0"/>
        <v>0</v>
      </c>
      <c r="K54" s="33"/>
      <c r="L54" s="15">
        <f t="shared" si="1"/>
        <v>0</v>
      </c>
      <c r="M54" s="36">
        <f t="shared" si="2"/>
        <v>0</v>
      </c>
    </row>
    <row r="55" spans="1:13" x14ac:dyDescent="0.45">
      <c r="A55" s="19">
        <v>51</v>
      </c>
      <c r="B55" s="33"/>
      <c r="C55" s="33"/>
      <c r="D55" s="34"/>
      <c r="E55" s="35"/>
      <c r="F55" s="35"/>
      <c r="G55" s="33"/>
      <c r="H55" s="33"/>
      <c r="I55" s="33"/>
      <c r="J55" s="36">
        <f t="shared" si="0"/>
        <v>0</v>
      </c>
      <c r="K55" s="33"/>
      <c r="L55" s="15">
        <f t="shared" si="1"/>
        <v>0</v>
      </c>
      <c r="M55" s="36">
        <f t="shared" si="2"/>
        <v>0</v>
      </c>
    </row>
    <row r="56" spans="1:13" x14ac:dyDescent="0.45">
      <c r="A56" s="19">
        <v>52</v>
      </c>
      <c r="B56" s="33"/>
      <c r="C56" s="33"/>
      <c r="D56" s="34"/>
      <c r="E56" s="35"/>
      <c r="F56" s="35"/>
      <c r="G56" s="33"/>
      <c r="H56" s="33"/>
      <c r="I56" s="33"/>
      <c r="J56" s="36">
        <f t="shared" si="0"/>
        <v>0</v>
      </c>
      <c r="K56" s="33"/>
      <c r="L56" s="15">
        <f t="shared" si="1"/>
        <v>0</v>
      </c>
      <c r="M56" s="36">
        <f t="shared" si="2"/>
        <v>0</v>
      </c>
    </row>
    <row r="57" spans="1:13" x14ac:dyDescent="0.45">
      <c r="A57" s="19">
        <v>53</v>
      </c>
      <c r="B57" s="33"/>
      <c r="C57" s="33"/>
      <c r="D57" s="34"/>
      <c r="E57" s="35"/>
      <c r="F57" s="35"/>
      <c r="G57" s="33"/>
      <c r="H57" s="33"/>
      <c r="I57" s="33"/>
      <c r="J57" s="36">
        <f t="shared" si="0"/>
        <v>0</v>
      </c>
      <c r="K57" s="33"/>
      <c r="L57" s="15">
        <f t="shared" si="1"/>
        <v>0</v>
      </c>
      <c r="M57" s="36">
        <f t="shared" si="2"/>
        <v>0</v>
      </c>
    </row>
    <row r="58" spans="1:13" x14ac:dyDescent="0.45">
      <c r="A58" s="70" t="s">
        <v>29</v>
      </c>
      <c r="B58" s="70"/>
      <c r="C58" s="70"/>
      <c r="D58" s="70"/>
      <c r="E58" s="70"/>
      <c r="F58" s="70"/>
      <c r="G58" s="30">
        <f>SUM(G59:G111)</f>
        <v>0</v>
      </c>
      <c r="H58" s="30">
        <f>SUM(H59:H111)</f>
        <v>0</v>
      </c>
      <c r="I58" s="21">
        <f>SUM(L59:L111)</f>
        <v>0</v>
      </c>
      <c r="J58" s="37">
        <f>SUM(J59:J111)</f>
        <v>0</v>
      </c>
      <c r="K58" s="37">
        <f>(SUM(K59:K111)*60)/1440</f>
        <v>0</v>
      </c>
      <c r="M58" s="36"/>
    </row>
    <row r="59" spans="1:13" x14ac:dyDescent="0.45">
      <c r="A59" s="19">
        <v>1</v>
      </c>
      <c r="B59" s="33"/>
      <c r="C59" s="33"/>
      <c r="D59" s="34"/>
      <c r="E59" s="22" t="str">
        <f>IF(กำหนดวันยื่น!C5="","กรอกข้อมูลในLogbook",กำหนดวันยื่น!C5)</f>
        <v>กรอกข้อมูลในLogbook</v>
      </c>
      <c r="F59" s="35"/>
      <c r="G59" s="33"/>
      <c r="H59" s="33"/>
      <c r="I59" s="33"/>
      <c r="J59" s="36">
        <f>((G59-H59)*$D$2)/1440</f>
        <v>0</v>
      </c>
      <c r="K59" s="33"/>
      <c r="L59" s="15">
        <f t="shared" si="1"/>
        <v>0</v>
      </c>
      <c r="M59" s="36">
        <f t="shared" si="2"/>
        <v>0</v>
      </c>
    </row>
    <row r="60" spans="1:13" x14ac:dyDescent="0.45">
      <c r="A60" s="19">
        <v>2</v>
      </c>
      <c r="B60" s="33"/>
      <c r="C60" s="33"/>
      <c r="D60" s="34" t="s">
        <v>20</v>
      </c>
      <c r="E60" s="35"/>
      <c r="F60" s="35"/>
      <c r="G60" s="33"/>
      <c r="H60" s="33"/>
      <c r="I60" s="33"/>
      <c r="J60" s="36">
        <f t="shared" ref="J60:J111" si="3">((G60-H60)*$D$2)/1440</f>
        <v>0</v>
      </c>
      <c r="K60" s="33"/>
      <c r="L60" s="15">
        <f t="shared" si="1"/>
        <v>0</v>
      </c>
      <c r="M60" s="36">
        <f t="shared" si="2"/>
        <v>0</v>
      </c>
    </row>
    <row r="61" spans="1:13" x14ac:dyDescent="0.45">
      <c r="A61" s="19">
        <v>3</v>
      </c>
      <c r="B61" s="33"/>
      <c r="C61" s="33"/>
      <c r="D61" s="34"/>
      <c r="E61" s="35"/>
      <c r="F61" s="35"/>
      <c r="G61" s="33"/>
      <c r="H61" s="33"/>
      <c r="I61" s="33"/>
      <c r="J61" s="36">
        <f t="shared" si="3"/>
        <v>0</v>
      </c>
      <c r="K61" s="33"/>
      <c r="L61" s="15">
        <f t="shared" si="1"/>
        <v>0</v>
      </c>
      <c r="M61" s="36">
        <f t="shared" si="2"/>
        <v>0</v>
      </c>
    </row>
    <row r="62" spans="1:13" x14ac:dyDescent="0.45">
      <c r="A62" s="19">
        <v>4</v>
      </c>
      <c r="B62" s="33"/>
      <c r="C62" s="33"/>
      <c r="D62" s="34"/>
      <c r="E62" s="35"/>
      <c r="F62" s="35"/>
      <c r="G62" s="33"/>
      <c r="H62" s="33"/>
      <c r="I62" s="33"/>
      <c r="J62" s="36">
        <f t="shared" si="3"/>
        <v>0</v>
      </c>
      <c r="K62" s="33"/>
      <c r="L62" s="15">
        <f t="shared" si="1"/>
        <v>0</v>
      </c>
      <c r="M62" s="36">
        <f t="shared" si="2"/>
        <v>0</v>
      </c>
    </row>
    <row r="63" spans="1:13" x14ac:dyDescent="0.45">
      <c r="A63" s="19">
        <v>5</v>
      </c>
      <c r="B63" s="33"/>
      <c r="C63" s="33"/>
      <c r="D63" s="34"/>
      <c r="E63" s="35"/>
      <c r="F63" s="35"/>
      <c r="G63" s="33"/>
      <c r="H63" s="33"/>
      <c r="I63" s="33"/>
      <c r="J63" s="36">
        <f t="shared" si="3"/>
        <v>0</v>
      </c>
      <c r="K63" s="33"/>
      <c r="L63" s="15">
        <f t="shared" si="1"/>
        <v>0</v>
      </c>
      <c r="M63" s="36">
        <f t="shared" si="2"/>
        <v>0</v>
      </c>
    </row>
    <row r="64" spans="1:13" x14ac:dyDescent="0.45">
      <c r="A64" s="19">
        <v>6</v>
      </c>
      <c r="B64" s="33"/>
      <c r="C64" s="33"/>
      <c r="D64" s="34"/>
      <c r="E64" s="35"/>
      <c r="F64" s="35"/>
      <c r="G64" s="33"/>
      <c r="H64" s="33"/>
      <c r="I64" s="33"/>
      <c r="J64" s="36">
        <f t="shared" si="3"/>
        <v>0</v>
      </c>
      <c r="K64" s="33"/>
      <c r="L64" s="15">
        <f t="shared" si="1"/>
        <v>0</v>
      </c>
      <c r="M64" s="36">
        <f t="shared" si="2"/>
        <v>0</v>
      </c>
    </row>
    <row r="65" spans="1:13" x14ac:dyDescent="0.45">
      <c r="A65" s="19">
        <v>7</v>
      </c>
      <c r="B65" s="33"/>
      <c r="C65" s="33"/>
      <c r="D65" s="34"/>
      <c r="E65" s="35"/>
      <c r="F65" s="35"/>
      <c r="G65" s="33"/>
      <c r="H65" s="33"/>
      <c r="I65" s="33"/>
      <c r="J65" s="36">
        <f t="shared" si="3"/>
        <v>0</v>
      </c>
      <c r="K65" s="33"/>
      <c r="L65" s="15">
        <f t="shared" si="1"/>
        <v>0</v>
      </c>
      <c r="M65" s="36">
        <f t="shared" si="2"/>
        <v>0</v>
      </c>
    </row>
    <row r="66" spans="1:13" x14ac:dyDescent="0.45">
      <c r="A66" s="19">
        <v>8</v>
      </c>
      <c r="B66" s="33"/>
      <c r="C66" s="33"/>
      <c r="D66" s="34"/>
      <c r="E66" s="35"/>
      <c r="F66" s="35"/>
      <c r="G66" s="33"/>
      <c r="H66" s="33"/>
      <c r="I66" s="33"/>
      <c r="J66" s="36">
        <f t="shared" si="3"/>
        <v>0</v>
      </c>
      <c r="K66" s="33"/>
      <c r="L66" s="15">
        <f t="shared" si="1"/>
        <v>0</v>
      </c>
      <c r="M66" s="36">
        <f t="shared" si="2"/>
        <v>0</v>
      </c>
    </row>
    <row r="67" spans="1:13" ht="17.25" customHeight="1" x14ac:dyDescent="0.45">
      <c r="A67" s="19">
        <v>9</v>
      </c>
      <c r="B67" s="33"/>
      <c r="C67" s="33"/>
      <c r="D67" s="34"/>
      <c r="E67" s="35"/>
      <c r="F67" s="35"/>
      <c r="G67" s="33"/>
      <c r="H67" s="33"/>
      <c r="I67" s="33"/>
      <c r="J67" s="36">
        <f t="shared" si="3"/>
        <v>0</v>
      </c>
      <c r="K67" s="33"/>
      <c r="L67" s="15">
        <f t="shared" si="1"/>
        <v>0</v>
      </c>
      <c r="M67" s="36">
        <f t="shared" si="2"/>
        <v>0</v>
      </c>
    </row>
    <row r="68" spans="1:13" x14ac:dyDescent="0.45">
      <c r="A68" s="19">
        <v>10</v>
      </c>
      <c r="B68" s="33"/>
      <c r="C68" s="33"/>
      <c r="D68" s="34"/>
      <c r="E68" s="35"/>
      <c r="F68" s="35"/>
      <c r="G68" s="33"/>
      <c r="H68" s="33"/>
      <c r="I68" s="33"/>
      <c r="J68" s="36">
        <f t="shared" si="3"/>
        <v>0</v>
      </c>
      <c r="K68" s="33"/>
      <c r="L68" s="15">
        <f t="shared" si="1"/>
        <v>0</v>
      </c>
      <c r="M68" s="36">
        <f t="shared" si="2"/>
        <v>0</v>
      </c>
    </row>
    <row r="69" spans="1:13" x14ac:dyDescent="0.45">
      <c r="A69" s="19">
        <v>11</v>
      </c>
      <c r="B69" s="33"/>
      <c r="C69" s="33"/>
      <c r="D69" s="34"/>
      <c r="E69" s="35"/>
      <c r="F69" s="35"/>
      <c r="G69" s="33"/>
      <c r="H69" s="33"/>
      <c r="I69" s="33"/>
      <c r="J69" s="36">
        <f t="shared" si="3"/>
        <v>0</v>
      </c>
      <c r="K69" s="33"/>
      <c r="L69" s="15">
        <f t="shared" si="1"/>
        <v>0</v>
      </c>
      <c r="M69" s="36">
        <f t="shared" si="2"/>
        <v>0</v>
      </c>
    </row>
    <row r="70" spans="1:13" x14ac:dyDescent="0.45">
      <c r="A70" s="19">
        <v>12</v>
      </c>
      <c r="B70" s="33"/>
      <c r="C70" s="33"/>
      <c r="D70" s="34"/>
      <c r="E70" s="35"/>
      <c r="F70" s="35"/>
      <c r="G70" s="33"/>
      <c r="H70" s="33"/>
      <c r="I70" s="33"/>
      <c r="J70" s="36">
        <f t="shared" si="3"/>
        <v>0</v>
      </c>
      <c r="K70" s="33"/>
      <c r="L70" s="15">
        <f t="shared" ref="L70:L133" si="4">IF(J70&gt;=$I$2,0,IF(I70="4.ไปอบรม งานอื่นที่มอบหมาย",1,0))</f>
        <v>0</v>
      </c>
      <c r="M70" s="36">
        <f t="shared" ref="M70:M133" si="5">(K70*60)/1440</f>
        <v>0</v>
      </c>
    </row>
    <row r="71" spans="1:13" x14ac:dyDescent="0.45">
      <c r="A71" s="19">
        <v>13</v>
      </c>
      <c r="B71" s="33"/>
      <c r="C71" s="33"/>
      <c r="D71" s="34"/>
      <c r="E71" s="35"/>
      <c r="F71" s="35"/>
      <c r="G71" s="33"/>
      <c r="H71" s="33"/>
      <c r="I71" s="33"/>
      <c r="J71" s="36">
        <f t="shared" si="3"/>
        <v>0</v>
      </c>
      <c r="K71" s="33"/>
      <c r="L71" s="15">
        <f t="shared" si="4"/>
        <v>0</v>
      </c>
      <c r="M71" s="36">
        <f t="shared" si="5"/>
        <v>0</v>
      </c>
    </row>
    <row r="72" spans="1:13" x14ac:dyDescent="0.45">
      <c r="A72" s="19">
        <v>14</v>
      </c>
      <c r="B72" s="33"/>
      <c r="C72" s="33"/>
      <c r="D72" s="34"/>
      <c r="E72" s="35"/>
      <c r="F72" s="35"/>
      <c r="G72" s="33"/>
      <c r="H72" s="33"/>
      <c r="I72" s="33"/>
      <c r="J72" s="36">
        <f t="shared" si="3"/>
        <v>0</v>
      </c>
      <c r="K72" s="33"/>
      <c r="L72" s="15">
        <f t="shared" si="4"/>
        <v>0</v>
      </c>
      <c r="M72" s="36">
        <f t="shared" si="5"/>
        <v>0</v>
      </c>
    </row>
    <row r="73" spans="1:13" x14ac:dyDescent="0.45">
      <c r="A73" s="19">
        <v>15</v>
      </c>
      <c r="B73" s="33"/>
      <c r="C73" s="33"/>
      <c r="D73" s="34"/>
      <c r="E73" s="35"/>
      <c r="F73" s="35"/>
      <c r="G73" s="33"/>
      <c r="H73" s="33"/>
      <c r="I73" s="33"/>
      <c r="J73" s="36">
        <f t="shared" si="3"/>
        <v>0</v>
      </c>
      <c r="K73" s="33"/>
      <c r="L73" s="15">
        <f t="shared" si="4"/>
        <v>0</v>
      </c>
      <c r="M73" s="36">
        <f t="shared" si="5"/>
        <v>0</v>
      </c>
    </row>
    <row r="74" spans="1:13" x14ac:dyDescent="0.45">
      <c r="A74" s="19">
        <v>16</v>
      </c>
      <c r="B74" s="33"/>
      <c r="C74" s="33"/>
      <c r="D74" s="34"/>
      <c r="E74" s="35"/>
      <c r="F74" s="35"/>
      <c r="G74" s="33"/>
      <c r="H74" s="33"/>
      <c r="I74" s="33"/>
      <c r="J74" s="36">
        <f t="shared" si="3"/>
        <v>0</v>
      </c>
      <c r="K74" s="33"/>
      <c r="L74" s="15">
        <f t="shared" si="4"/>
        <v>0</v>
      </c>
      <c r="M74" s="36">
        <f t="shared" si="5"/>
        <v>0</v>
      </c>
    </row>
    <row r="75" spans="1:13" x14ac:dyDescent="0.45">
      <c r="A75" s="19">
        <v>17</v>
      </c>
      <c r="B75" s="33"/>
      <c r="C75" s="33"/>
      <c r="D75" s="34"/>
      <c r="E75" s="35"/>
      <c r="F75" s="35"/>
      <c r="G75" s="33"/>
      <c r="H75" s="33"/>
      <c r="I75" s="33"/>
      <c r="J75" s="36">
        <f t="shared" si="3"/>
        <v>0</v>
      </c>
      <c r="K75" s="33"/>
      <c r="L75" s="15">
        <f t="shared" si="4"/>
        <v>0</v>
      </c>
      <c r="M75" s="36">
        <f t="shared" si="5"/>
        <v>0</v>
      </c>
    </row>
    <row r="76" spans="1:13" x14ac:dyDescent="0.45">
      <c r="A76" s="19">
        <v>18</v>
      </c>
      <c r="B76" s="33"/>
      <c r="C76" s="33"/>
      <c r="D76" s="34"/>
      <c r="E76" s="35"/>
      <c r="F76" s="35"/>
      <c r="G76" s="33"/>
      <c r="H76" s="33"/>
      <c r="I76" s="33"/>
      <c r="J76" s="36">
        <f t="shared" si="3"/>
        <v>0</v>
      </c>
      <c r="K76" s="33"/>
      <c r="L76" s="15">
        <f t="shared" si="4"/>
        <v>0</v>
      </c>
      <c r="M76" s="36">
        <f t="shared" si="5"/>
        <v>0</v>
      </c>
    </row>
    <row r="77" spans="1:13" x14ac:dyDescent="0.45">
      <c r="A77" s="19">
        <v>19</v>
      </c>
      <c r="B77" s="33"/>
      <c r="C77" s="33"/>
      <c r="D77" s="34"/>
      <c r="E77" s="35"/>
      <c r="F77" s="35"/>
      <c r="G77" s="33"/>
      <c r="H77" s="33"/>
      <c r="I77" s="33"/>
      <c r="J77" s="36">
        <f t="shared" si="3"/>
        <v>0</v>
      </c>
      <c r="K77" s="33"/>
      <c r="L77" s="15">
        <f t="shared" si="4"/>
        <v>0</v>
      </c>
      <c r="M77" s="36">
        <f t="shared" si="5"/>
        <v>0</v>
      </c>
    </row>
    <row r="78" spans="1:13" x14ac:dyDescent="0.45">
      <c r="A78" s="19">
        <v>20</v>
      </c>
      <c r="B78" s="33"/>
      <c r="C78" s="33"/>
      <c r="D78" s="34"/>
      <c r="E78" s="35"/>
      <c r="F78" s="35"/>
      <c r="G78" s="33"/>
      <c r="H78" s="33"/>
      <c r="I78" s="33"/>
      <c r="J78" s="36">
        <f t="shared" si="3"/>
        <v>0</v>
      </c>
      <c r="K78" s="33"/>
      <c r="L78" s="15">
        <f t="shared" si="4"/>
        <v>0</v>
      </c>
      <c r="M78" s="36">
        <f t="shared" si="5"/>
        <v>0</v>
      </c>
    </row>
    <row r="79" spans="1:13" x14ac:dyDescent="0.45">
      <c r="A79" s="19">
        <v>21</v>
      </c>
      <c r="B79" s="33"/>
      <c r="C79" s="33"/>
      <c r="D79" s="34"/>
      <c r="E79" s="35"/>
      <c r="F79" s="35"/>
      <c r="G79" s="33"/>
      <c r="H79" s="33"/>
      <c r="I79" s="33"/>
      <c r="J79" s="36">
        <f t="shared" si="3"/>
        <v>0</v>
      </c>
      <c r="K79" s="33"/>
      <c r="L79" s="15">
        <f t="shared" si="4"/>
        <v>0</v>
      </c>
      <c r="M79" s="36">
        <f t="shared" si="5"/>
        <v>0</v>
      </c>
    </row>
    <row r="80" spans="1:13" x14ac:dyDescent="0.45">
      <c r="A80" s="19">
        <v>22</v>
      </c>
      <c r="B80" s="33"/>
      <c r="C80" s="33"/>
      <c r="D80" s="34"/>
      <c r="E80" s="35"/>
      <c r="F80" s="35"/>
      <c r="G80" s="33"/>
      <c r="H80" s="33"/>
      <c r="I80" s="33"/>
      <c r="J80" s="36">
        <f t="shared" si="3"/>
        <v>0</v>
      </c>
      <c r="K80" s="33"/>
      <c r="L80" s="15">
        <f t="shared" si="4"/>
        <v>0</v>
      </c>
      <c r="M80" s="36">
        <f t="shared" si="5"/>
        <v>0</v>
      </c>
    </row>
    <row r="81" spans="1:13" x14ac:dyDescent="0.45">
      <c r="A81" s="19">
        <v>23</v>
      </c>
      <c r="B81" s="33"/>
      <c r="C81" s="33"/>
      <c r="D81" s="34"/>
      <c r="E81" s="35"/>
      <c r="F81" s="35"/>
      <c r="G81" s="33"/>
      <c r="H81" s="33"/>
      <c r="I81" s="33"/>
      <c r="J81" s="36">
        <f t="shared" si="3"/>
        <v>0</v>
      </c>
      <c r="K81" s="33"/>
      <c r="L81" s="15">
        <f t="shared" si="4"/>
        <v>0</v>
      </c>
      <c r="M81" s="36">
        <f t="shared" si="5"/>
        <v>0</v>
      </c>
    </row>
    <row r="82" spans="1:13" x14ac:dyDescent="0.45">
      <c r="A82" s="19">
        <v>24</v>
      </c>
      <c r="B82" s="33"/>
      <c r="C82" s="33"/>
      <c r="D82" s="34"/>
      <c r="E82" s="35"/>
      <c r="F82" s="35"/>
      <c r="G82" s="33"/>
      <c r="H82" s="33"/>
      <c r="I82" s="33"/>
      <c r="J82" s="36">
        <f t="shared" si="3"/>
        <v>0</v>
      </c>
      <c r="K82" s="33"/>
      <c r="L82" s="15">
        <f t="shared" si="4"/>
        <v>0</v>
      </c>
      <c r="M82" s="36">
        <f t="shared" si="5"/>
        <v>0</v>
      </c>
    </row>
    <row r="83" spans="1:13" x14ac:dyDescent="0.45">
      <c r="A83" s="19">
        <v>25</v>
      </c>
      <c r="B83" s="33"/>
      <c r="C83" s="33"/>
      <c r="D83" s="34"/>
      <c r="E83" s="35"/>
      <c r="F83" s="35"/>
      <c r="G83" s="33"/>
      <c r="H83" s="33"/>
      <c r="I83" s="33"/>
      <c r="J83" s="36">
        <f t="shared" si="3"/>
        <v>0</v>
      </c>
      <c r="K83" s="33"/>
      <c r="L83" s="15">
        <f t="shared" si="4"/>
        <v>0</v>
      </c>
      <c r="M83" s="36">
        <f t="shared" si="5"/>
        <v>0</v>
      </c>
    </row>
    <row r="84" spans="1:13" x14ac:dyDescent="0.45">
      <c r="A84" s="19">
        <v>26</v>
      </c>
      <c r="B84" s="33"/>
      <c r="C84" s="33"/>
      <c r="D84" s="34"/>
      <c r="E84" s="35"/>
      <c r="F84" s="35"/>
      <c r="G84" s="33"/>
      <c r="H84" s="33"/>
      <c r="I84" s="33"/>
      <c r="J84" s="36">
        <f t="shared" si="3"/>
        <v>0</v>
      </c>
      <c r="K84" s="33"/>
      <c r="L84" s="15">
        <f t="shared" si="4"/>
        <v>0</v>
      </c>
      <c r="M84" s="36">
        <f t="shared" si="5"/>
        <v>0</v>
      </c>
    </row>
    <row r="85" spans="1:13" x14ac:dyDescent="0.45">
      <c r="A85" s="19">
        <v>27</v>
      </c>
      <c r="B85" s="33"/>
      <c r="C85" s="33"/>
      <c r="D85" s="34"/>
      <c r="E85" s="35"/>
      <c r="F85" s="35"/>
      <c r="G85" s="33"/>
      <c r="H85" s="33"/>
      <c r="I85" s="33"/>
      <c r="J85" s="36">
        <f t="shared" si="3"/>
        <v>0</v>
      </c>
      <c r="K85" s="33"/>
      <c r="L85" s="15">
        <f t="shared" si="4"/>
        <v>0</v>
      </c>
      <c r="M85" s="36">
        <f t="shared" si="5"/>
        <v>0</v>
      </c>
    </row>
    <row r="86" spans="1:13" x14ac:dyDescent="0.45">
      <c r="A86" s="19">
        <v>28</v>
      </c>
      <c r="B86" s="33"/>
      <c r="C86" s="33"/>
      <c r="D86" s="34"/>
      <c r="E86" s="35"/>
      <c r="F86" s="35"/>
      <c r="G86" s="33"/>
      <c r="H86" s="33"/>
      <c r="I86" s="33"/>
      <c r="J86" s="36">
        <f t="shared" si="3"/>
        <v>0</v>
      </c>
      <c r="K86" s="33"/>
      <c r="L86" s="15">
        <f t="shared" si="4"/>
        <v>0</v>
      </c>
      <c r="M86" s="36">
        <f t="shared" si="5"/>
        <v>0</v>
      </c>
    </row>
    <row r="87" spans="1:13" x14ac:dyDescent="0.45">
      <c r="A87" s="19">
        <v>29</v>
      </c>
      <c r="B87" s="33"/>
      <c r="C87" s="33"/>
      <c r="D87" s="34"/>
      <c r="E87" s="35"/>
      <c r="F87" s="35"/>
      <c r="G87" s="33"/>
      <c r="H87" s="33"/>
      <c r="I87" s="33"/>
      <c r="J87" s="36">
        <f t="shared" si="3"/>
        <v>0</v>
      </c>
      <c r="K87" s="33"/>
      <c r="L87" s="15">
        <f t="shared" si="4"/>
        <v>0</v>
      </c>
      <c r="M87" s="36">
        <f t="shared" si="5"/>
        <v>0</v>
      </c>
    </row>
    <row r="88" spans="1:13" x14ac:dyDescent="0.45">
      <c r="A88" s="19">
        <v>30</v>
      </c>
      <c r="B88" s="33"/>
      <c r="C88" s="33"/>
      <c r="D88" s="34"/>
      <c r="E88" s="35"/>
      <c r="F88" s="35"/>
      <c r="G88" s="33"/>
      <c r="H88" s="33"/>
      <c r="I88" s="33"/>
      <c r="J88" s="36">
        <f t="shared" si="3"/>
        <v>0</v>
      </c>
      <c r="K88" s="33"/>
      <c r="L88" s="15">
        <f t="shared" si="4"/>
        <v>0</v>
      </c>
      <c r="M88" s="36">
        <f t="shared" si="5"/>
        <v>0</v>
      </c>
    </row>
    <row r="89" spans="1:13" x14ac:dyDescent="0.45">
      <c r="A89" s="19">
        <v>31</v>
      </c>
      <c r="B89" s="33"/>
      <c r="C89" s="33"/>
      <c r="D89" s="34"/>
      <c r="E89" s="35"/>
      <c r="F89" s="35"/>
      <c r="G89" s="33"/>
      <c r="H89" s="33"/>
      <c r="I89" s="33"/>
      <c r="J89" s="36">
        <f t="shared" si="3"/>
        <v>0</v>
      </c>
      <c r="K89" s="33"/>
      <c r="L89" s="15">
        <f t="shared" si="4"/>
        <v>0</v>
      </c>
      <c r="M89" s="36">
        <f t="shared" si="5"/>
        <v>0</v>
      </c>
    </row>
    <row r="90" spans="1:13" x14ac:dyDescent="0.45">
      <c r="A90" s="19">
        <v>32</v>
      </c>
      <c r="B90" s="33"/>
      <c r="C90" s="33"/>
      <c r="D90" s="34"/>
      <c r="E90" s="35"/>
      <c r="F90" s="35"/>
      <c r="G90" s="33"/>
      <c r="H90" s="33"/>
      <c r="I90" s="33"/>
      <c r="J90" s="36">
        <f t="shared" si="3"/>
        <v>0</v>
      </c>
      <c r="K90" s="33"/>
      <c r="L90" s="15">
        <f t="shared" si="4"/>
        <v>0</v>
      </c>
      <c r="M90" s="36">
        <f t="shared" si="5"/>
        <v>0</v>
      </c>
    </row>
    <row r="91" spans="1:13" x14ac:dyDescent="0.45">
      <c r="A91" s="19">
        <v>33</v>
      </c>
      <c r="B91" s="33"/>
      <c r="C91" s="33"/>
      <c r="D91" s="34"/>
      <c r="E91" s="35"/>
      <c r="F91" s="35"/>
      <c r="G91" s="33"/>
      <c r="H91" s="33"/>
      <c r="I91" s="33"/>
      <c r="J91" s="36">
        <f t="shared" si="3"/>
        <v>0</v>
      </c>
      <c r="K91" s="33"/>
      <c r="L91" s="15">
        <f t="shared" si="4"/>
        <v>0</v>
      </c>
      <c r="M91" s="36">
        <f t="shared" si="5"/>
        <v>0</v>
      </c>
    </row>
    <row r="92" spans="1:13" x14ac:dyDescent="0.45">
      <c r="A92" s="19">
        <v>34</v>
      </c>
      <c r="B92" s="33"/>
      <c r="C92" s="33"/>
      <c r="D92" s="34"/>
      <c r="E92" s="35"/>
      <c r="F92" s="35"/>
      <c r="G92" s="33"/>
      <c r="H92" s="33"/>
      <c r="I92" s="33"/>
      <c r="J92" s="36">
        <f t="shared" si="3"/>
        <v>0</v>
      </c>
      <c r="K92" s="33"/>
      <c r="L92" s="15">
        <f t="shared" si="4"/>
        <v>0</v>
      </c>
      <c r="M92" s="36">
        <f t="shared" si="5"/>
        <v>0</v>
      </c>
    </row>
    <row r="93" spans="1:13" x14ac:dyDescent="0.45">
      <c r="A93" s="19">
        <v>35</v>
      </c>
      <c r="B93" s="33"/>
      <c r="C93" s="33"/>
      <c r="D93" s="34"/>
      <c r="E93" s="35"/>
      <c r="F93" s="35"/>
      <c r="G93" s="33"/>
      <c r="H93" s="33"/>
      <c r="I93" s="33"/>
      <c r="J93" s="36">
        <f t="shared" si="3"/>
        <v>0</v>
      </c>
      <c r="K93" s="33"/>
      <c r="L93" s="15">
        <f t="shared" si="4"/>
        <v>0</v>
      </c>
      <c r="M93" s="36">
        <f t="shared" si="5"/>
        <v>0</v>
      </c>
    </row>
    <row r="94" spans="1:13" x14ac:dyDescent="0.45">
      <c r="A94" s="19">
        <v>36</v>
      </c>
      <c r="B94" s="33"/>
      <c r="C94" s="33"/>
      <c r="D94" s="34"/>
      <c r="E94" s="35"/>
      <c r="F94" s="35"/>
      <c r="G94" s="33"/>
      <c r="H94" s="33"/>
      <c r="I94" s="33"/>
      <c r="J94" s="36">
        <f t="shared" si="3"/>
        <v>0</v>
      </c>
      <c r="K94" s="33"/>
      <c r="L94" s="15">
        <f t="shared" si="4"/>
        <v>0</v>
      </c>
      <c r="M94" s="36">
        <f t="shared" si="5"/>
        <v>0</v>
      </c>
    </row>
    <row r="95" spans="1:13" x14ac:dyDescent="0.45">
      <c r="A95" s="19">
        <v>37</v>
      </c>
      <c r="B95" s="33"/>
      <c r="C95" s="33"/>
      <c r="D95" s="34"/>
      <c r="E95" s="35"/>
      <c r="F95" s="35"/>
      <c r="G95" s="33"/>
      <c r="H95" s="33"/>
      <c r="I95" s="33"/>
      <c r="J95" s="36">
        <f t="shared" si="3"/>
        <v>0</v>
      </c>
      <c r="K95" s="33"/>
      <c r="L95" s="15">
        <f t="shared" si="4"/>
        <v>0</v>
      </c>
      <c r="M95" s="36">
        <f t="shared" si="5"/>
        <v>0</v>
      </c>
    </row>
    <row r="96" spans="1:13" x14ac:dyDescent="0.45">
      <c r="A96" s="19">
        <v>38</v>
      </c>
      <c r="B96" s="33"/>
      <c r="C96" s="33"/>
      <c r="D96" s="34"/>
      <c r="E96" s="35"/>
      <c r="F96" s="35"/>
      <c r="G96" s="33"/>
      <c r="H96" s="33"/>
      <c r="I96" s="33"/>
      <c r="J96" s="36">
        <f t="shared" si="3"/>
        <v>0</v>
      </c>
      <c r="K96" s="33"/>
      <c r="L96" s="15">
        <f t="shared" si="4"/>
        <v>0</v>
      </c>
      <c r="M96" s="36">
        <f t="shared" si="5"/>
        <v>0</v>
      </c>
    </row>
    <row r="97" spans="1:13" x14ac:dyDescent="0.45">
      <c r="A97" s="19">
        <v>39</v>
      </c>
      <c r="B97" s="33"/>
      <c r="C97" s="33"/>
      <c r="D97" s="34"/>
      <c r="E97" s="35"/>
      <c r="F97" s="35"/>
      <c r="G97" s="33"/>
      <c r="H97" s="33"/>
      <c r="I97" s="33"/>
      <c r="J97" s="36">
        <f t="shared" si="3"/>
        <v>0</v>
      </c>
      <c r="K97" s="33"/>
      <c r="L97" s="15">
        <f t="shared" si="4"/>
        <v>0</v>
      </c>
      <c r="M97" s="36">
        <f t="shared" si="5"/>
        <v>0</v>
      </c>
    </row>
    <row r="98" spans="1:13" x14ac:dyDescent="0.45">
      <c r="A98" s="19">
        <v>40</v>
      </c>
      <c r="B98" s="33"/>
      <c r="C98" s="33"/>
      <c r="D98" s="34"/>
      <c r="E98" s="35"/>
      <c r="F98" s="35"/>
      <c r="G98" s="33"/>
      <c r="H98" s="33"/>
      <c r="I98" s="33"/>
      <c r="J98" s="36">
        <f t="shared" si="3"/>
        <v>0</v>
      </c>
      <c r="K98" s="33"/>
      <c r="L98" s="15">
        <f t="shared" si="4"/>
        <v>0</v>
      </c>
      <c r="M98" s="36">
        <f t="shared" si="5"/>
        <v>0</v>
      </c>
    </row>
    <row r="99" spans="1:13" x14ac:dyDescent="0.45">
      <c r="A99" s="19">
        <v>41</v>
      </c>
      <c r="B99" s="33"/>
      <c r="C99" s="33"/>
      <c r="D99" s="34"/>
      <c r="E99" s="35"/>
      <c r="F99" s="35"/>
      <c r="G99" s="33"/>
      <c r="H99" s="33"/>
      <c r="I99" s="33"/>
      <c r="J99" s="36">
        <f t="shared" si="3"/>
        <v>0</v>
      </c>
      <c r="K99" s="33"/>
      <c r="L99" s="15">
        <f t="shared" si="4"/>
        <v>0</v>
      </c>
      <c r="M99" s="36">
        <f t="shared" si="5"/>
        <v>0</v>
      </c>
    </row>
    <row r="100" spans="1:13" x14ac:dyDescent="0.45">
      <c r="A100" s="19">
        <v>42</v>
      </c>
      <c r="B100" s="33"/>
      <c r="C100" s="33"/>
      <c r="D100" s="34"/>
      <c r="E100" s="35"/>
      <c r="F100" s="35"/>
      <c r="G100" s="33"/>
      <c r="H100" s="33"/>
      <c r="I100" s="33"/>
      <c r="J100" s="36">
        <f t="shared" si="3"/>
        <v>0</v>
      </c>
      <c r="K100" s="33"/>
      <c r="L100" s="15">
        <f t="shared" si="4"/>
        <v>0</v>
      </c>
      <c r="M100" s="36">
        <f t="shared" si="5"/>
        <v>0</v>
      </c>
    </row>
    <row r="101" spans="1:13" x14ac:dyDescent="0.45">
      <c r="A101" s="19">
        <v>43</v>
      </c>
      <c r="B101" s="33"/>
      <c r="C101" s="33"/>
      <c r="D101" s="34"/>
      <c r="E101" s="35"/>
      <c r="F101" s="35"/>
      <c r="G101" s="33"/>
      <c r="H101" s="33"/>
      <c r="I101" s="33"/>
      <c r="J101" s="36">
        <f t="shared" si="3"/>
        <v>0</v>
      </c>
      <c r="K101" s="33"/>
      <c r="L101" s="15">
        <f t="shared" si="4"/>
        <v>0</v>
      </c>
      <c r="M101" s="36">
        <f t="shared" si="5"/>
        <v>0</v>
      </c>
    </row>
    <row r="102" spans="1:13" x14ac:dyDescent="0.45">
      <c r="A102" s="19">
        <v>44</v>
      </c>
      <c r="B102" s="33"/>
      <c r="C102" s="33"/>
      <c r="D102" s="34"/>
      <c r="E102" s="35"/>
      <c r="F102" s="35"/>
      <c r="G102" s="33"/>
      <c r="H102" s="33"/>
      <c r="I102" s="33"/>
      <c r="J102" s="36">
        <f t="shared" si="3"/>
        <v>0</v>
      </c>
      <c r="K102" s="33"/>
      <c r="L102" s="15">
        <f t="shared" si="4"/>
        <v>0</v>
      </c>
      <c r="M102" s="36">
        <f t="shared" si="5"/>
        <v>0</v>
      </c>
    </row>
    <row r="103" spans="1:13" x14ac:dyDescent="0.45">
      <c r="A103" s="19">
        <v>45</v>
      </c>
      <c r="B103" s="33"/>
      <c r="C103" s="33"/>
      <c r="D103" s="34"/>
      <c r="E103" s="35"/>
      <c r="F103" s="35"/>
      <c r="G103" s="33"/>
      <c r="H103" s="33"/>
      <c r="I103" s="33"/>
      <c r="J103" s="36">
        <f t="shared" si="3"/>
        <v>0</v>
      </c>
      <c r="K103" s="33"/>
      <c r="L103" s="15">
        <f t="shared" si="4"/>
        <v>0</v>
      </c>
      <c r="M103" s="36">
        <f t="shared" si="5"/>
        <v>0</v>
      </c>
    </row>
    <row r="104" spans="1:13" x14ac:dyDescent="0.45">
      <c r="A104" s="19">
        <v>46</v>
      </c>
      <c r="B104" s="33"/>
      <c r="C104" s="33"/>
      <c r="D104" s="34"/>
      <c r="E104" s="35"/>
      <c r="F104" s="35"/>
      <c r="G104" s="33"/>
      <c r="H104" s="33"/>
      <c r="I104" s="33"/>
      <c r="J104" s="36">
        <f t="shared" si="3"/>
        <v>0</v>
      </c>
      <c r="K104" s="33"/>
      <c r="L104" s="15">
        <f t="shared" si="4"/>
        <v>0</v>
      </c>
      <c r="M104" s="36">
        <f t="shared" si="5"/>
        <v>0</v>
      </c>
    </row>
    <row r="105" spans="1:13" x14ac:dyDescent="0.45">
      <c r="A105" s="19">
        <v>47</v>
      </c>
      <c r="B105" s="33"/>
      <c r="C105" s="33"/>
      <c r="D105" s="34"/>
      <c r="E105" s="35"/>
      <c r="F105" s="35"/>
      <c r="G105" s="33"/>
      <c r="H105" s="33"/>
      <c r="I105" s="33"/>
      <c r="J105" s="36">
        <f t="shared" si="3"/>
        <v>0</v>
      </c>
      <c r="K105" s="33"/>
      <c r="L105" s="15">
        <f t="shared" si="4"/>
        <v>0</v>
      </c>
      <c r="M105" s="36">
        <f t="shared" si="5"/>
        <v>0</v>
      </c>
    </row>
    <row r="106" spans="1:13" x14ac:dyDescent="0.45">
      <c r="A106" s="19">
        <v>48</v>
      </c>
      <c r="B106" s="33"/>
      <c r="C106" s="33"/>
      <c r="D106" s="34"/>
      <c r="E106" s="35"/>
      <c r="F106" s="35"/>
      <c r="G106" s="33"/>
      <c r="H106" s="33"/>
      <c r="I106" s="33"/>
      <c r="J106" s="36">
        <f t="shared" si="3"/>
        <v>0</v>
      </c>
      <c r="K106" s="33"/>
      <c r="L106" s="15">
        <f t="shared" si="4"/>
        <v>0</v>
      </c>
      <c r="M106" s="36">
        <f t="shared" si="5"/>
        <v>0</v>
      </c>
    </row>
    <row r="107" spans="1:13" x14ac:dyDescent="0.45">
      <c r="A107" s="19">
        <v>49</v>
      </c>
      <c r="B107" s="33"/>
      <c r="C107" s="33"/>
      <c r="D107" s="34"/>
      <c r="E107" s="35"/>
      <c r="F107" s="35"/>
      <c r="G107" s="33"/>
      <c r="H107" s="33"/>
      <c r="I107" s="33"/>
      <c r="J107" s="36">
        <f t="shared" si="3"/>
        <v>0</v>
      </c>
      <c r="K107" s="33"/>
      <c r="L107" s="15">
        <f t="shared" si="4"/>
        <v>0</v>
      </c>
      <c r="M107" s="36">
        <f t="shared" si="5"/>
        <v>0</v>
      </c>
    </row>
    <row r="108" spans="1:13" x14ac:dyDescent="0.45">
      <c r="A108" s="19">
        <v>50</v>
      </c>
      <c r="B108" s="33"/>
      <c r="C108" s="33"/>
      <c r="D108" s="34"/>
      <c r="E108" s="35"/>
      <c r="F108" s="35"/>
      <c r="G108" s="33"/>
      <c r="H108" s="33"/>
      <c r="I108" s="33"/>
      <c r="J108" s="36">
        <f t="shared" si="3"/>
        <v>0</v>
      </c>
      <c r="K108" s="33"/>
      <c r="L108" s="15">
        <f t="shared" si="4"/>
        <v>0</v>
      </c>
      <c r="M108" s="36">
        <f t="shared" si="5"/>
        <v>0</v>
      </c>
    </row>
    <row r="109" spans="1:13" x14ac:dyDescent="0.45">
      <c r="A109" s="19">
        <v>51</v>
      </c>
      <c r="B109" s="33"/>
      <c r="C109" s="33"/>
      <c r="D109" s="34"/>
      <c r="E109" s="35"/>
      <c r="F109" s="35"/>
      <c r="G109" s="33"/>
      <c r="H109" s="33"/>
      <c r="I109" s="33"/>
      <c r="J109" s="36">
        <f t="shared" si="3"/>
        <v>0</v>
      </c>
      <c r="K109" s="33"/>
      <c r="L109" s="15">
        <f t="shared" si="4"/>
        <v>0</v>
      </c>
      <c r="M109" s="36">
        <f t="shared" si="5"/>
        <v>0</v>
      </c>
    </row>
    <row r="110" spans="1:13" x14ac:dyDescent="0.45">
      <c r="A110" s="19">
        <v>52</v>
      </c>
      <c r="B110" s="33"/>
      <c r="C110" s="33"/>
      <c r="D110" s="34"/>
      <c r="E110" s="35"/>
      <c r="F110" s="35"/>
      <c r="G110" s="33"/>
      <c r="H110" s="33"/>
      <c r="I110" s="33"/>
      <c r="J110" s="36">
        <f t="shared" si="3"/>
        <v>0</v>
      </c>
      <c r="K110" s="33"/>
      <c r="L110" s="15">
        <f t="shared" si="4"/>
        <v>0</v>
      </c>
      <c r="M110" s="36">
        <f t="shared" si="5"/>
        <v>0</v>
      </c>
    </row>
    <row r="111" spans="1:13" x14ac:dyDescent="0.45">
      <c r="A111" s="19">
        <v>53</v>
      </c>
      <c r="B111" s="33"/>
      <c r="C111" s="33"/>
      <c r="D111" s="34"/>
      <c r="E111" s="35"/>
      <c r="F111" s="35"/>
      <c r="G111" s="33"/>
      <c r="H111" s="33"/>
      <c r="I111" s="33"/>
      <c r="J111" s="36">
        <f t="shared" si="3"/>
        <v>0</v>
      </c>
      <c r="K111" s="33"/>
      <c r="L111" s="15">
        <f t="shared" si="4"/>
        <v>0</v>
      </c>
      <c r="M111" s="36">
        <f t="shared" si="5"/>
        <v>0</v>
      </c>
    </row>
    <row r="112" spans="1:13" x14ac:dyDescent="0.45">
      <c r="A112" s="71" t="s">
        <v>30</v>
      </c>
      <c r="B112" s="71"/>
      <c r="C112" s="71"/>
      <c r="D112" s="71"/>
      <c r="E112" s="71"/>
      <c r="F112" s="71"/>
      <c r="G112" s="29">
        <f>SUM(G113:G165)</f>
        <v>0</v>
      </c>
      <c r="H112" s="29">
        <f>SUM(H113:H165)</f>
        <v>0</v>
      </c>
      <c r="I112" s="21">
        <f>SUM(L113:L165)</f>
        <v>0</v>
      </c>
      <c r="J112" s="37">
        <f>SUM(J113:J165)</f>
        <v>0</v>
      </c>
      <c r="K112" s="37">
        <f>(SUM(K113:K165)*60)/1440</f>
        <v>0</v>
      </c>
      <c r="M112" s="36"/>
    </row>
    <row r="113" spans="1:13" x14ac:dyDescent="0.45">
      <c r="A113" s="19">
        <v>1</v>
      </c>
      <c r="B113" s="33"/>
      <c r="C113" s="33"/>
      <c r="D113" s="34"/>
      <c r="E113" s="22" t="str">
        <f>IF(กำหนดวันยื่น!D5="","กรอกข้อมูลในLogbook",กำหนดวันยื่น!D5)</f>
        <v>กรอกข้อมูลในLogbook</v>
      </c>
      <c r="F113" s="35"/>
      <c r="G113" s="33"/>
      <c r="H113" s="33"/>
      <c r="I113" s="33"/>
      <c r="J113" s="36">
        <f>((G113-H113)*$D$2)/1440</f>
        <v>0</v>
      </c>
      <c r="K113" s="33"/>
      <c r="L113" s="15">
        <f t="shared" si="4"/>
        <v>0</v>
      </c>
      <c r="M113" s="36">
        <f t="shared" si="5"/>
        <v>0</v>
      </c>
    </row>
    <row r="114" spans="1:13" x14ac:dyDescent="0.45">
      <c r="A114" s="19">
        <v>2</v>
      </c>
      <c r="B114" s="33"/>
      <c r="C114" s="33"/>
      <c r="D114" s="34" t="s">
        <v>20</v>
      </c>
      <c r="E114" s="35"/>
      <c r="F114" s="35"/>
      <c r="G114" s="33"/>
      <c r="H114" s="33"/>
      <c r="I114" s="33"/>
      <c r="J114" s="36">
        <f t="shared" ref="J114:J165" si="6">((G114-H114)*$D$2)/1440</f>
        <v>0</v>
      </c>
      <c r="K114" s="33"/>
      <c r="L114" s="15">
        <f t="shared" si="4"/>
        <v>0</v>
      </c>
      <c r="M114" s="36">
        <f t="shared" si="5"/>
        <v>0</v>
      </c>
    </row>
    <row r="115" spans="1:13" x14ac:dyDescent="0.45">
      <c r="A115" s="19">
        <v>3</v>
      </c>
      <c r="B115" s="33"/>
      <c r="C115" s="33"/>
      <c r="D115" s="34"/>
      <c r="E115" s="35"/>
      <c r="F115" s="35"/>
      <c r="G115" s="33"/>
      <c r="H115" s="33"/>
      <c r="I115" s="33"/>
      <c r="J115" s="36">
        <f t="shared" si="6"/>
        <v>0</v>
      </c>
      <c r="K115" s="33"/>
      <c r="L115" s="15">
        <f t="shared" si="4"/>
        <v>0</v>
      </c>
      <c r="M115" s="36">
        <f t="shared" si="5"/>
        <v>0</v>
      </c>
    </row>
    <row r="116" spans="1:13" x14ac:dyDescent="0.45">
      <c r="A116" s="19">
        <v>4</v>
      </c>
      <c r="B116" s="33"/>
      <c r="C116" s="33"/>
      <c r="D116" s="34"/>
      <c r="E116" s="35"/>
      <c r="F116" s="35"/>
      <c r="G116" s="33"/>
      <c r="H116" s="33"/>
      <c r="I116" s="33"/>
      <c r="J116" s="36">
        <f t="shared" si="6"/>
        <v>0</v>
      </c>
      <c r="K116" s="33"/>
      <c r="L116" s="15">
        <f t="shared" si="4"/>
        <v>0</v>
      </c>
      <c r="M116" s="36">
        <f t="shared" si="5"/>
        <v>0</v>
      </c>
    </row>
    <row r="117" spans="1:13" x14ac:dyDescent="0.45">
      <c r="A117" s="19">
        <v>5</v>
      </c>
      <c r="B117" s="33"/>
      <c r="C117" s="33"/>
      <c r="D117" s="34"/>
      <c r="E117" s="35"/>
      <c r="F117" s="35"/>
      <c r="G117" s="33"/>
      <c r="H117" s="33"/>
      <c r="I117" s="33"/>
      <c r="J117" s="36">
        <f t="shared" si="6"/>
        <v>0</v>
      </c>
      <c r="K117" s="33"/>
      <c r="L117" s="15">
        <f t="shared" si="4"/>
        <v>0</v>
      </c>
      <c r="M117" s="36">
        <f t="shared" si="5"/>
        <v>0</v>
      </c>
    </row>
    <row r="118" spans="1:13" x14ac:dyDescent="0.45">
      <c r="A118" s="19">
        <v>6</v>
      </c>
      <c r="B118" s="33"/>
      <c r="C118" s="33"/>
      <c r="D118" s="34"/>
      <c r="E118" s="35"/>
      <c r="F118" s="35"/>
      <c r="G118" s="33"/>
      <c r="H118" s="33"/>
      <c r="I118" s="33"/>
      <c r="J118" s="36">
        <f t="shared" si="6"/>
        <v>0</v>
      </c>
      <c r="K118" s="33"/>
      <c r="L118" s="15">
        <f t="shared" si="4"/>
        <v>0</v>
      </c>
      <c r="M118" s="36">
        <f t="shared" si="5"/>
        <v>0</v>
      </c>
    </row>
    <row r="119" spans="1:13" x14ac:dyDescent="0.45">
      <c r="A119" s="19">
        <v>7</v>
      </c>
      <c r="B119" s="33"/>
      <c r="C119" s="33"/>
      <c r="D119" s="34"/>
      <c r="E119" s="35"/>
      <c r="F119" s="35"/>
      <c r="G119" s="33"/>
      <c r="H119" s="33"/>
      <c r="I119" s="33"/>
      <c r="J119" s="36">
        <f t="shared" si="6"/>
        <v>0</v>
      </c>
      <c r="K119" s="33"/>
      <c r="L119" s="15">
        <f t="shared" si="4"/>
        <v>0</v>
      </c>
      <c r="M119" s="36">
        <f t="shared" si="5"/>
        <v>0</v>
      </c>
    </row>
    <row r="120" spans="1:13" x14ac:dyDescent="0.45">
      <c r="A120" s="19">
        <v>8</v>
      </c>
      <c r="B120" s="33"/>
      <c r="C120" s="33"/>
      <c r="D120" s="34"/>
      <c r="E120" s="35"/>
      <c r="F120" s="35"/>
      <c r="G120" s="33"/>
      <c r="H120" s="33"/>
      <c r="I120" s="33"/>
      <c r="J120" s="36">
        <f t="shared" si="6"/>
        <v>0</v>
      </c>
      <c r="K120" s="33"/>
      <c r="L120" s="15">
        <f t="shared" si="4"/>
        <v>0</v>
      </c>
      <c r="M120" s="36">
        <f t="shared" si="5"/>
        <v>0</v>
      </c>
    </row>
    <row r="121" spans="1:13" ht="17.25" customHeight="1" x14ac:dyDescent="0.45">
      <c r="A121" s="19">
        <v>9</v>
      </c>
      <c r="B121" s="33"/>
      <c r="C121" s="33"/>
      <c r="D121" s="34"/>
      <c r="E121" s="35"/>
      <c r="F121" s="35"/>
      <c r="G121" s="33"/>
      <c r="H121" s="33"/>
      <c r="I121" s="33"/>
      <c r="J121" s="36">
        <f t="shared" si="6"/>
        <v>0</v>
      </c>
      <c r="K121" s="33"/>
      <c r="L121" s="15">
        <f t="shared" si="4"/>
        <v>0</v>
      </c>
      <c r="M121" s="36">
        <f t="shared" si="5"/>
        <v>0</v>
      </c>
    </row>
    <row r="122" spans="1:13" x14ac:dyDescent="0.45">
      <c r="A122" s="19">
        <v>10</v>
      </c>
      <c r="B122" s="33"/>
      <c r="C122" s="33"/>
      <c r="D122" s="34"/>
      <c r="E122" s="35"/>
      <c r="F122" s="35"/>
      <c r="G122" s="33"/>
      <c r="H122" s="33"/>
      <c r="I122" s="33"/>
      <c r="J122" s="36">
        <f t="shared" si="6"/>
        <v>0</v>
      </c>
      <c r="K122" s="33"/>
      <c r="L122" s="15">
        <f t="shared" si="4"/>
        <v>0</v>
      </c>
      <c r="M122" s="36">
        <f t="shared" si="5"/>
        <v>0</v>
      </c>
    </row>
    <row r="123" spans="1:13" x14ac:dyDescent="0.45">
      <c r="A123" s="19">
        <v>11</v>
      </c>
      <c r="B123" s="33"/>
      <c r="C123" s="33"/>
      <c r="D123" s="34"/>
      <c r="E123" s="35"/>
      <c r="F123" s="35"/>
      <c r="G123" s="33"/>
      <c r="H123" s="33"/>
      <c r="I123" s="33"/>
      <c r="J123" s="36">
        <f t="shared" si="6"/>
        <v>0</v>
      </c>
      <c r="K123" s="33"/>
      <c r="L123" s="15">
        <f t="shared" si="4"/>
        <v>0</v>
      </c>
      <c r="M123" s="36">
        <f t="shared" si="5"/>
        <v>0</v>
      </c>
    </row>
    <row r="124" spans="1:13" x14ac:dyDescent="0.45">
      <c r="A124" s="19">
        <v>12</v>
      </c>
      <c r="B124" s="33"/>
      <c r="C124" s="33"/>
      <c r="D124" s="34"/>
      <c r="E124" s="35"/>
      <c r="F124" s="35"/>
      <c r="G124" s="33"/>
      <c r="H124" s="33"/>
      <c r="I124" s="33"/>
      <c r="J124" s="36">
        <f t="shared" si="6"/>
        <v>0</v>
      </c>
      <c r="K124" s="33"/>
      <c r="L124" s="15">
        <f t="shared" si="4"/>
        <v>0</v>
      </c>
      <c r="M124" s="36">
        <f t="shared" si="5"/>
        <v>0</v>
      </c>
    </row>
    <row r="125" spans="1:13" x14ac:dyDescent="0.45">
      <c r="A125" s="19">
        <v>13</v>
      </c>
      <c r="B125" s="33"/>
      <c r="C125" s="33"/>
      <c r="D125" s="34"/>
      <c r="E125" s="35"/>
      <c r="F125" s="35"/>
      <c r="G125" s="33"/>
      <c r="H125" s="33"/>
      <c r="I125" s="33"/>
      <c r="J125" s="36">
        <f t="shared" si="6"/>
        <v>0</v>
      </c>
      <c r="K125" s="33"/>
      <c r="L125" s="15">
        <f t="shared" si="4"/>
        <v>0</v>
      </c>
      <c r="M125" s="36">
        <f t="shared" si="5"/>
        <v>0</v>
      </c>
    </row>
    <row r="126" spans="1:13" x14ac:dyDescent="0.45">
      <c r="A126" s="19">
        <v>14</v>
      </c>
      <c r="B126" s="33"/>
      <c r="C126" s="33"/>
      <c r="D126" s="34"/>
      <c r="E126" s="35"/>
      <c r="F126" s="35"/>
      <c r="G126" s="33"/>
      <c r="H126" s="33"/>
      <c r="I126" s="33"/>
      <c r="J126" s="36">
        <f t="shared" si="6"/>
        <v>0</v>
      </c>
      <c r="K126" s="33"/>
      <c r="L126" s="15">
        <f t="shared" si="4"/>
        <v>0</v>
      </c>
      <c r="M126" s="36">
        <f t="shared" si="5"/>
        <v>0</v>
      </c>
    </row>
    <row r="127" spans="1:13" x14ac:dyDescent="0.45">
      <c r="A127" s="19">
        <v>15</v>
      </c>
      <c r="B127" s="33"/>
      <c r="C127" s="33"/>
      <c r="D127" s="34"/>
      <c r="E127" s="35"/>
      <c r="F127" s="35"/>
      <c r="G127" s="33"/>
      <c r="H127" s="33"/>
      <c r="I127" s="33"/>
      <c r="J127" s="36">
        <f t="shared" si="6"/>
        <v>0</v>
      </c>
      <c r="K127" s="33"/>
      <c r="L127" s="15">
        <f t="shared" si="4"/>
        <v>0</v>
      </c>
      <c r="M127" s="36">
        <f t="shared" si="5"/>
        <v>0</v>
      </c>
    </row>
    <row r="128" spans="1:13" x14ac:dyDescent="0.45">
      <c r="A128" s="19">
        <v>16</v>
      </c>
      <c r="B128" s="33"/>
      <c r="C128" s="33"/>
      <c r="D128" s="34"/>
      <c r="E128" s="35"/>
      <c r="F128" s="35"/>
      <c r="G128" s="33"/>
      <c r="H128" s="33"/>
      <c r="I128" s="33"/>
      <c r="J128" s="36">
        <f t="shared" si="6"/>
        <v>0</v>
      </c>
      <c r="K128" s="33"/>
      <c r="L128" s="15">
        <f t="shared" si="4"/>
        <v>0</v>
      </c>
      <c r="M128" s="36">
        <f t="shared" si="5"/>
        <v>0</v>
      </c>
    </row>
    <row r="129" spans="1:13" x14ac:dyDescent="0.45">
      <c r="A129" s="19">
        <v>17</v>
      </c>
      <c r="B129" s="33"/>
      <c r="C129" s="33"/>
      <c r="D129" s="34"/>
      <c r="E129" s="35"/>
      <c r="F129" s="35"/>
      <c r="G129" s="33"/>
      <c r="H129" s="33"/>
      <c r="I129" s="33"/>
      <c r="J129" s="36">
        <f t="shared" si="6"/>
        <v>0</v>
      </c>
      <c r="K129" s="33"/>
      <c r="L129" s="15">
        <f t="shared" si="4"/>
        <v>0</v>
      </c>
      <c r="M129" s="36">
        <f t="shared" si="5"/>
        <v>0</v>
      </c>
    </row>
    <row r="130" spans="1:13" x14ac:dyDescent="0.45">
      <c r="A130" s="19">
        <v>18</v>
      </c>
      <c r="B130" s="33"/>
      <c r="C130" s="33"/>
      <c r="D130" s="34"/>
      <c r="E130" s="35"/>
      <c r="F130" s="35"/>
      <c r="G130" s="33"/>
      <c r="H130" s="33"/>
      <c r="I130" s="33"/>
      <c r="J130" s="36">
        <f t="shared" si="6"/>
        <v>0</v>
      </c>
      <c r="K130" s="33"/>
      <c r="L130" s="15">
        <f t="shared" si="4"/>
        <v>0</v>
      </c>
      <c r="M130" s="36">
        <f t="shared" si="5"/>
        <v>0</v>
      </c>
    </row>
    <row r="131" spans="1:13" x14ac:dyDescent="0.45">
      <c r="A131" s="19">
        <v>19</v>
      </c>
      <c r="B131" s="33"/>
      <c r="C131" s="33"/>
      <c r="D131" s="34"/>
      <c r="E131" s="35"/>
      <c r="F131" s="35"/>
      <c r="G131" s="33"/>
      <c r="H131" s="33"/>
      <c r="I131" s="33"/>
      <c r="J131" s="36">
        <f t="shared" si="6"/>
        <v>0</v>
      </c>
      <c r="K131" s="33"/>
      <c r="L131" s="15">
        <f t="shared" si="4"/>
        <v>0</v>
      </c>
      <c r="M131" s="36">
        <f t="shared" si="5"/>
        <v>0</v>
      </c>
    </row>
    <row r="132" spans="1:13" x14ac:dyDescent="0.45">
      <c r="A132" s="19">
        <v>20</v>
      </c>
      <c r="B132" s="33"/>
      <c r="C132" s="33"/>
      <c r="D132" s="34"/>
      <c r="E132" s="35"/>
      <c r="F132" s="35"/>
      <c r="G132" s="33"/>
      <c r="H132" s="33"/>
      <c r="I132" s="33"/>
      <c r="J132" s="36">
        <f t="shared" si="6"/>
        <v>0</v>
      </c>
      <c r="K132" s="33"/>
      <c r="L132" s="15">
        <f t="shared" si="4"/>
        <v>0</v>
      </c>
      <c r="M132" s="36">
        <f t="shared" si="5"/>
        <v>0</v>
      </c>
    </row>
    <row r="133" spans="1:13" x14ac:dyDescent="0.45">
      <c r="A133" s="19">
        <v>21</v>
      </c>
      <c r="B133" s="33"/>
      <c r="C133" s="33"/>
      <c r="D133" s="34"/>
      <c r="E133" s="35"/>
      <c r="F133" s="35"/>
      <c r="G133" s="33"/>
      <c r="H133" s="33"/>
      <c r="I133" s="33"/>
      <c r="J133" s="36">
        <f t="shared" si="6"/>
        <v>0</v>
      </c>
      <c r="K133" s="33"/>
      <c r="L133" s="15">
        <f t="shared" si="4"/>
        <v>0</v>
      </c>
      <c r="M133" s="36">
        <f t="shared" si="5"/>
        <v>0</v>
      </c>
    </row>
    <row r="134" spans="1:13" x14ac:dyDescent="0.45">
      <c r="A134" s="19">
        <v>22</v>
      </c>
      <c r="B134" s="33"/>
      <c r="C134" s="33"/>
      <c r="D134" s="34"/>
      <c r="E134" s="35"/>
      <c r="F134" s="35"/>
      <c r="G134" s="33"/>
      <c r="H134" s="33"/>
      <c r="I134" s="33"/>
      <c r="J134" s="36">
        <f t="shared" si="6"/>
        <v>0</v>
      </c>
      <c r="K134" s="33"/>
      <c r="L134" s="15">
        <f t="shared" ref="L134:L197" si="7">IF(J134&gt;=$I$2,0,IF(I134="4.ไปอบรม งานอื่นที่มอบหมาย",1,0))</f>
        <v>0</v>
      </c>
      <c r="M134" s="36">
        <f t="shared" ref="M134:M197" si="8">(K134*60)/1440</f>
        <v>0</v>
      </c>
    </row>
    <row r="135" spans="1:13" x14ac:dyDescent="0.45">
      <c r="A135" s="19">
        <v>23</v>
      </c>
      <c r="B135" s="33"/>
      <c r="C135" s="33"/>
      <c r="D135" s="34"/>
      <c r="E135" s="35"/>
      <c r="F135" s="35"/>
      <c r="G135" s="33"/>
      <c r="H135" s="33"/>
      <c r="I135" s="33"/>
      <c r="J135" s="36">
        <f t="shared" si="6"/>
        <v>0</v>
      </c>
      <c r="K135" s="33"/>
      <c r="L135" s="15">
        <f t="shared" si="7"/>
        <v>0</v>
      </c>
      <c r="M135" s="36">
        <f t="shared" si="8"/>
        <v>0</v>
      </c>
    </row>
    <row r="136" spans="1:13" x14ac:dyDescent="0.45">
      <c r="A136" s="19">
        <v>24</v>
      </c>
      <c r="B136" s="33"/>
      <c r="C136" s="33"/>
      <c r="D136" s="34"/>
      <c r="E136" s="35"/>
      <c r="F136" s="35"/>
      <c r="G136" s="33"/>
      <c r="H136" s="33"/>
      <c r="I136" s="33"/>
      <c r="J136" s="36">
        <f t="shared" si="6"/>
        <v>0</v>
      </c>
      <c r="K136" s="33"/>
      <c r="L136" s="15">
        <f t="shared" si="7"/>
        <v>0</v>
      </c>
      <c r="M136" s="36">
        <f t="shared" si="8"/>
        <v>0</v>
      </c>
    </row>
    <row r="137" spans="1:13" x14ac:dyDescent="0.45">
      <c r="A137" s="19">
        <v>25</v>
      </c>
      <c r="B137" s="33"/>
      <c r="C137" s="33"/>
      <c r="D137" s="34"/>
      <c r="E137" s="35"/>
      <c r="F137" s="35"/>
      <c r="G137" s="33"/>
      <c r="H137" s="33"/>
      <c r="I137" s="33"/>
      <c r="J137" s="36">
        <f t="shared" si="6"/>
        <v>0</v>
      </c>
      <c r="K137" s="33"/>
      <c r="L137" s="15">
        <f t="shared" si="7"/>
        <v>0</v>
      </c>
      <c r="M137" s="36">
        <f t="shared" si="8"/>
        <v>0</v>
      </c>
    </row>
    <row r="138" spans="1:13" x14ac:dyDescent="0.45">
      <c r="A138" s="19">
        <v>26</v>
      </c>
      <c r="B138" s="33"/>
      <c r="C138" s="33"/>
      <c r="D138" s="34"/>
      <c r="E138" s="35"/>
      <c r="F138" s="35"/>
      <c r="G138" s="33"/>
      <c r="H138" s="33"/>
      <c r="I138" s="33"/>
      <c r="J138" s="36">
        <f t="shared" si="6"/>
        <v>0</v>
      </c>
      <c r="K138" s="33"/>
      <c r="L138" s="15">
        <f t="shared" si="7"/>
        <v>0</v>
      </c>
      <c r="M138" s="36">
        <f t="shared" si="8"/>
        <v>0</v>
      </c>
    </row>
    <row r="139" spans="1:13" x14ac:dyDescent="0.45">
      <c r="A139" s="19">
        <v>27</v>
      </c>
      <c r="B139" s="33"/>
      <c r="C139" s="33"/>
      <c r="D139" s="34"/>
      <c r="E139" s="35"/>
      <c r="F139" s="35"/>
      <c r="G139" s="33"/>
      <c r="H139" s="33"/>
      <c r="I139" s="33"/>
      <c r="J139" s="36">
        <f t="shared" si="6"/>
        <v>0</v>
      </c>
      <c r="K139" s="33"/>
      <c r="L139" s="15">
        <f t="shared" si="7"/>
        <v>0</v>
      </c>
      <c r="M139" s="36">
        <f t="shared" si="8"/>
        <v>0</v>
      </c>
    </row>
    <row r="140" spans="1:13" x14ac:dyDescent="0.45">
      <c r="A140" s="19">
        <v>28</v>
      </c>
      <c r="B140" s="33"/>
      <c r="C140" s="33"/>
      <c r="D140" s="34"/>
      <c r="E140" s="35"/>
      <c r="F140" s="35"/>
      <c r="G140" s="33"/>
      <c r="H140" s="33"/>
      <c r="I140" s="33"/>
      <c r="J140" s="36">
        <f t="shared" si="6"/>
        <v>0</v>
      </c>
      <c r="K140" s="33"/>
      <c r="L140" s="15">
        <f t="shared" si="7"/>
        <v>0</v>
      </c>
      <c r="M140" s="36">
        <f t="shared" si="8"/>
        <v>0</v>
      </c>
    </row>
    <row r="141" spans="1:13" x14ac:dyDescent="0.45">
      <c r="A141" s="19">
        <v>29</v>
      </c>
      <c r="B141" s="33"/>
      <c r="C141" s="33"/>
      <c r="D141" s="34"/>
      <c r="E141" s="35"/>
      <c r="F141" s="35"/>
      <c r="G141" s="33"/>
      <c r="H141" s="33"/>
      <c r="I141" s="33"/>
      <c r="J141" s="36">
        <f t="shared" si="6"/>
        <v>0</v>
      </c>
      <c r="K141" s="33"/>
      <c r="L141" s="15">
        <f t="shared" si="7"/>
        <v>0</v>
      </c>
      <c r="M141" s="36">
        <f t="shared" si="8"/>
        <v>0</v>
      </c>
    </row>
    <row r="142" spans="1:13" x14ac:dyDescent="0.45">
      <c r="A142" s="19">
        <v>30</v>
      </c>
      <c r="B142" s="33"/>
      <c r="C142" s="33"/>
      <c r="D142" s="34"/>
      <c r="E142" s="35"/>
      <c r="F142" s="35"/>
      <c r="G142" s="33"/>
      <c r="H142" s="33"/>
      <c r="I142" s="33"/>
      <c r="J142" s="36">
        <f t="shared" si="6"/>
        <v>0</v>
      </c>
      <c r="K142" s="33"/>
      <c r="L142" s="15">
        <f t="shared" si="7"/>
        <v>0</v>
      </c>
      <c r="M142" s="36">
        <f t="shared" si="8"/>
        <v>0</v>
      </c>
    </row>
    <row r="143" spans="1:13" x14ac:dyDescent="0.45">
      <c r="A143" s="19">
        <v>31</v>
      </c>
      <c r="B143" s="33"/>
      <c r="C143" s="33"/>
      <c r="D143" s="34"/>
      <c r="E143" s="35"/>
      <c r="F143" s="35"/>
      <c r="G143" s="33"/>
      <c r="H143" s="33"/>
      <c r="I143" s="33"/>
      <c r="J143" s="36">
        <f t="shared" si="6"/>
        <v>0</v>
      </c>
      <c r="K143" s="33"/>
      <c r="L143" s="15">
        <f t="shared" si="7"/>
        <v>0</v>
      </c>
      <c r="M143" s="36">
        <f t="shared" si="8"/>
        <v>0</v>
      </c>
    </row>
    <row r="144" spans="1:13" x14ac:dyDescent="0.45">
      <c r="A144" s="19">
        <v>32</v>
      </c>
      <c r="B144" s="33"/>
      <c r="C144" s="33"/>
      <c r="D144" s="34"/>
      <c r="E144" s="35"/>
      <c r="F144" s="35"/>
      <c r="G144" s="33"/>
      <c r="H144" s="33"/>
      <c r="I144" s="33"/>
      <c r="J144" s="36">
        <f t="shared" si="6"/>
        <v>0</v>
      </c>
      <c r="K144" s="33"/>
      <c r="L144" s="15">
        <f t="shared" si="7"/>
        <v>0</v>
      </c>
      <c r="M144" s="36">
        <f t="shared" si="8"/>
        <v>0</v>
      </c>
    </row>
    <row r="145" spans="1:13" x14ac:dyDescent="0.45">
      <c r="A145" s="19">
        <v>33</v>
      </c>
      <c r="B145" s="33"/>
      <c r="C145" s="33"/>
      <c r="D145" s="34"/>
      <c r="E145" s="35"/>
      <c r="F145" s="35"/>
      <c r="G145" s="33"/>
      <c r="H145" s="33"/>
      <c r="I145" s="33"/>
      <c r="J145" s="36">
        <f t="shared" si="6"/>
        <v>0</v>
      </c>
      <c r="K145" s="33"/>
      <c r="L145" s="15">
        <f t="shared" si="7"/>
        <v>0</v>
      </c>
      <c r="M145" s="36">
        <f t="shared" si="8"/>
        <v>0</v>
      </c>
    </row>
    <row r="146" spans="1:13" x14ac:dyDescent="0.45">
      <c r="A146" s="19">
        <v>34</v>
      </c>
      <c r="B146" s="33"/>
      <c r="C146" s="33"/>
      <c r="D146" s="34"/>
      <c r="E146" s="35"/>
      <c r="F146" s="35"/>
      <c r="G146" s="33"/>
      <c r="H146" s="33"/>
      <c r="I146" s="33"/>
      <c r="J146" s="36">
        <f t="shared" si="6"/>
        <v>0</v>
      </c>
      <c r="K146" s="33"/>
      <c r="L146" s="15">
        <f t="shared" si="7"/>
        <v>0</v>
      </c>
      <c r="M146" s="36">
        <f t="shared" si="8"/>
        <v>0</v>
      </c>
    </row>
    <row r="147" spans="1:13" x14ac:dyDescent="0.45">
      <c r="A147" s="19">
        <v>35</v>
      </c>
      <c r="B147" s="33"/>
      <c r="C147" s="33"/>
      <c r="D147" s="34"/>
      <c r="E147" s="35"/>
      <c r="F147" s="35"/>
      <c r="G147" s="33"/>
      <c r="H147" s="33"/>
      <c r="I147" s="33"/>
      <c r="J147" s="36">
        <f t="shared" si="6"/>
        <v>0</v>
      </c>
      <c r="K147" s="33"/>
      <c r="L147" s="15">
        <f t="shared" si="7"/>
        <v>0</v>
      </c>
      <c r="M147" s="36">
        <f t="shared" si="8"/>
        <v>0</v>
      </c>
    </row>
    <row r="148" spans="1:13" x14ac:dyDescent="0.45">
      <c r="A148" s="19">
        <v>36</v>
      </c>
      <c r="B148" s="33"/>
      <c r="C148" s="33"/>
      <c r="D148" s="34"/>
      <c r="E148" s="35"/>
      <c r="F148" s="35"/>
      <c r="G148" s="33"/>
      <c r="H148" s="33"/>
      <c r="I148" s="33"/>
      <c r="J148" s="36">
        <f t="shared" si="6"/>
        <v>0</v>
      </c>
      <c r="K148" s="33"/>
      <c r="L148" s="15">
        <f t="shared" si="7"/>
        <v>0</v>
      </c>
      <c r="M148" s="36">
        <f t="shared" si="8"/>
        <v>0</v>
      </c>
    </row>
    <row r="149" spans="1:13" x14ac:dyDescent="0.45">
      <c r="A149" s="19">
        <v>37</v>
      </c>
      <c r="B149" s="33"/>
      <c r="C149" s="33"/>
      <c r="D149" s="34"/>
      <c r="E149" s="35"/>
      <c r="F149" s="35"/>
      <c r="G149" s="33"/>
      <c r="H149" s="33"/>
      <c r="I149" s="33"/>
      <c r="J149" s="36">
        <f t="shared" si="6"/>
        <v>0</v>
      </c>
      <c r="K149" s="33"/>
      <c r="L149" s="15">
        <f t="shared" si="7"/>
        <v>0</v>
      </c>
      <c r="M149" s="36">
        <f t="shared" si="8"/>
        <v>0</v>
      </c>
    </row>
    <row r="150" spans="1:13" x14ac:dyDescent="0.45">
      <c r="A150" s="19">
        <v>38</v>
      </c>
      <c r="B150" s="33"/>
      <c r="C150" s="33"/>
      <c r="D150" s="34"/>
      <c r="E150" s="35"/>
      <c r="F150" s="35"/>
      <c r="G150" s="33"/>
      <c r="H150" s="33"/>
      <c r="I150" s="33"/>
      <c r="J150" s="36">
        <f t="shared" si="6"/>
        <v>0</v>
      </c>
      <c r="K150" s="33"/>
      <c r="L150" s="15">
        <f t="shared" si="7"/>
        <v>0</v>
      </c>
      <c r="M150" s="36">
        <f t="shared" si="8"/>
        <v>0</v>
      </c>
    </row>
    <row r="151" spans="1:13" x14ac:dyDescent="0.45">
      <c r="A151" s="19">
        <v>39</v>
      </c>
      <c r="B151" s="33"/>
      <c r="C151" s="33"/>
      <c r="D151" s="34"/>
      <c r="E151" s="35"/>
      <c r="F151" s="35"/>
      <c r="G151" s="33"/>
      <c r="H151" s="33"/>
      <c r="I151" s="33"/>
      <c r="J151" s="36">
        <f t="shared" si="6"/>
        <v>0</v>
      </c>
      <c r="K151" s="33"/>
      <c r="L151" s="15">
        <f t="shared" si="7"/>
        <v>0</v>
      </c>
      <c r="M151" s="36">
        <f t="shared" si="8"/>
        <v>0</v>
      </c>
    </row>
    <row r="152" spans="1:13" x14ac:dyDescent="0.45">
      <c r="A152" s="19">
        <v>40</v>
      </c>
      <c r="B152" s="33"/>
      <c r="C152" s="33"/>
      <c r="D152" s="34"/>
      <c r="E152" s="35"/>
      <c r="F152" s="35"/>
      <c r="G152" s="33"/>
      <c r="H152" s="33"/>
      <c r="I152" s="33"/>
      <c r="J152" s="36">
        <f t="shared" si="6"/>
        <v>0</v>
      </c>
      <c r="K152" s="33"/>
      <c r="L152" s="15">
        <f t="shared" si="7"/>
        <v>0</v>
      </c>
      <c r="M152" s="36">
        <f t="shared" si="8"/>
        <v>0</v>
      </c>
    </row>
    <row r="153" spans="1:13" x14ac:dyDescent="0.45">
      <c r="A153" s="19">
        <v>41</v>
      </c>
      <c r="B153" s="33"/>
      <c r="C153" s="33"/>
      <c r="D153" s="34"/>
      <c r="E153" s="35"/>
      <c r="F153" s="35"/>
      <c r="G153" s="33"/>
      <c r="H153" s="33"/>
      <c r="I153" s="33"/>
      <c r="J153" s="36">
        <f t="shared" si="6"/>
        <v>0</v>
      </c>
      <c r="K153" s="33"/>
      <c r="L153" s="15">
        <f t="shared" si="7"/>
        <v>0</v>
      </c>
      <c r="M153" s="36">
        <f t="shared" si="8"/>
        <v>0</v>
      </c>
    </row>
    <row r="154" spans="1:13" x14ac:dyDescent="0.45">
      <c r="A154" s="19">
        <v>42</v>
      </c>
      <c r="B154" s="33"/>
      <c r="C154" s="33"/>
      <c r="D154" s="34"/>
      <c r="E154" s="35"/>
      <c r="F154" s="35"/>
      <c r="G154" s="33"/>
      <c r="H154" s="33"/>
      <c r="I154" s="33"/>
      <c r="J154" s="36">
        <f t="shared" si="6"/>
        <v>0</v>
      </c>
      <c r="K154" s="33"/>
      <c r="L154" s="15">
        <f t="shared" si="7"/>
        <v>0</v>
      </c>
      <c r="M154" s="36">
        <f t="shared" si="8"/>
        <v>0</v>
      </c>
    </row>
    <row r="155" spans="1:13" x14ac:dyDescent="0.45">
      <c r="A155" s="19">
        <v>43</v>
      </c>
      <c r="B155" s="33"/>
      <c r="C155" s="33"/>
      <c r="D155" s="34"/>
      <c r="E155" s="35"/>
      <c r="F155" s="35"/>
      <c r="G155" s="33"/>
      <c r="H155" s="33"/>
      <c r="I155" s="33"/>
      <c r="J155" s="36">
        <f t="shared" si="6"/>
        <v>0</v>
      </c>
      <c r="K155" s="33"/>
      <c r="L155" s="15">
        <f t="shared" si="7"/>
        <v>0</v>
      </c>
      <c r="M155" s="36">
        <f t="shared" si="8"/>
        <v>0</v>
      </c>
    </row>
    <row r="156" spans="1:13" x14ac:dyDescent="0.45">
      <c r="A156" s="19">
        <v>44</v>
      </c>
      <c r="B156" s="33"/>
      <c r="C156" s="33"/>
      <c r="D156" s="34"/>
      <c r="E156" s="35"/>
      <c r="F156" s="35"/>
      <c r="G156" s="33"/>
      <c r="H156" s="33"/>
      <c r="I156" s="33"/>
      <c r="J156" s="36">
        <f t="shared" si="6"/>
        <v>0</v>
      </c>
      <c r="K156" s="33"/>
      <c r="L156" s="15">
        <f t="shared" si="7"/>
        <v>0</v>
      </c>
      <c r="M156" s="36">
        <f t="shared" si="8"/>
        <v>0</v>
      </c>
    </row>
    <row r="157" spans="1:13" x14ac:dyDescent="0.45">
      <c r="A157" s="19">
        <v>45</v>
      </c>
      <c r="B157" s="33"/>
      <c r="C157" s="33"/>
      <c r="D157" s="34"/>
      <c r="E157" s="35"/>
      <c r="F157" s="35"/>
      <c r="G157" s="33"/>
      <c r="H157" s="33"/>
      <c r="I157" s="33"/>
      <c r="J157" s="36">
        <f t="shared" si="6"/>
        <v>0</v>
      </c>
      <c r="K157" s="33"/>
      <c r="L157" s="15">
        <f t="shared" si="7"/>
        <v>0</v>
      </c>
      <c r="M157" s="36">
        <f t="shared" si="8"/>
        <v>0</v>
      </c>
    </row>
    <row r="158" spans="1:13" x14ac:dyDescent="0.45">
      <c r="A158" s="19">
        <v>46</v>
      </c>
      <c r="B158" s="33"/>
      <c r="C158" s="33"/>
      <c r="D158" s="34"/>
      <c r="E158" s="35"/>
      <c r="F158" s="35"/>
      <c r="G158" s="33"/>
      <c r="H158" s="33"/>
      <c r="I158" s="33"/>
      <c r="J158" s="36">
        <f t="shared" si="6"/>
        <v>0</v>
      </c>
      <c r="K158" s="33"/>
      <c r="L158" s="15">
        <f t="shared" si="7"/>
        <v>0</v>
      </c>
      <c r="M158" s="36">
        <f t="shared" si="8"/>
        <v>0</v>
      </c>
    </row>
    <row r="159" spans="1:13" x14ac:dyDescent="0.45">
      <c r="A159" s="19">
        <v>47</v>
      </c>
      <c r="B159" s="33"/>
      <c r="C159" s="33"/>
      <c r="D159" s="34"/>
      <c r="E159" s="35"/>
      <c r="F159" s="35"/>
      <c r="G159" s="33"/>
      <c r="H159" s="33"/>
      <c r="I159" s="33"/>
      <c r="J159" s="36">
        <f t="shared" si="6"/>
        <v>0</v>
      </c>
      <c r="K159" s="33"/>
      <c r="L159" s="15">
        <f t="shared" si="7"/>
        <v>0</v>
      </c>
      <c r="M159" s="36">
        <f t="shared" si="8"/>
        <v>0</v>
      </c>
    </row>
    <row r="160" spans="1:13" x14ac:dyDescent="0.45">
      <c r="A160" s="19">
        <v>48</v>
      </c>
      <c r="B160" s="33"/>
      <c r="C160" s="33"/>
      <c r="D160" s="34"/>
      <c r="E160" s="35"/>
      <c r="F160" s="35"/>
      <c r="G160" s="33"/>
      <c r="H160" s="33"/>
      <c r="I160" s="33"/>
      <c r="J160" s="36">
        <f t="shared" si="6"/>
        <v>0</v>
      </c>
      <c r="K160" s="33"/>
      <c r="L160" s="15">
        <f t="shared" si="7"/>
        <v>0</v>
      </c>
      <c r="M160" s="36">
        <f t="shared" si="8"/>
        <v>0</v>
      </c>
    </row>
    <row r="161" spans="1:13" x14ac:dyDescent="0.45">
      <c r="A161" s="19">
        <v>49</v>
      </c>
      <c r="B161" s="33"/>
      <c r="C161" s="33"/>
      <c r="D161" s="34"/>
      <c r="E161" s="35"/>
      <c r="F161" s="35"/>
      <c r="G161" s="33"/>
      <c r="H161" s="33"/>
      <c r="I161" s="33"/>
      <c r="J161" s="36">
        <f t="shared" si="6"/>
        <v>0</v>
      </c>
      <c r="K161" s="33"/>
      <c r="L161" s="15">
        <f t="shared" si="7"/>
        <v>0</v>
      </c>
      <c r="M161" s="36">
        <f t="shared" si="8"/>
        <v>0</v>
      </c>
    </row>
    <row r="162" spans="1:13" x14ac:dyDescent="0.45">
      <c r="A162" s="19">
        <v>50</v>
      </c>
      <c r="B162" s="33"/>
      <c r="C162" s="33"/>
      <c r="D162" s="34"/>
      <c r="E162" s="35"/>
      <c r="F162" s="35"/>
      <c r="G162" s="33"/>
      <c r="H162" s="33"/>
      <c r="I162" s="33"/>
      <c r="J162" s="36">
        <f t="shared" si="6"/>
        <v>0</v>
      </c>
      <c r="K162" s="33"/>
      <c r="L162" s="15">
        <f t="shared" si="7"/>
        <v>0</v>
      </c>
      <c r="M162" s="36">
        <f t="shared" si="8"/>
        <v>0</v>
      </c>
    </row>
    <row r="163" spans="1:13" x14ac:dyDescent="0.45">
      <c r="A163" s="19">
        <v>51</v>
      </c>
      <c r="B163" s="33"/>
      <c r="C163" s="33"/>
      <c r="D163" s="34"/>
      <c r="E163" s="35"/>
      <c r="F163" s="35"/>
      <c r="G163" s="33"/>
      <c r="H163" s="33"/>
      <c r="I163" s="33"/>
      <c r="J163" s="36">
        <f t="shared" si="6"/>
        <v>0</v>
      </c>
      <c r="K163" s="33"/>
      <c r="L163" s="15">
        <f t="shared" si="7"/>
        <v>0</v>
      </c>
      <c r="M163" s="36">
        <f t="shared" si="8"/>
        <v>0</v>
      </c>
    </row>
    <row r="164" spans="1:13" x14ac:dyDescent="0.45">
      <c r="A164" s="19">
        <v>52</v>
      </c>
      <c r="B164" s="33"/>
      <c r="C164" s="33"/>
      <c r="D164" s="34"/>
      <c r="E164" s="35"/>
      <c r="F164" s="35"/>
      <c r="G164" s="33"/>
      <c r="H164" s="33"/>
      <c r="I164" s="33"/>
      <c r="J164" s="36">
        <f t="shared" si="6"/>
        <v>0</v>
      </c>
      <c r="K164" s="33"/>
      <c r="L164" s="15">
        <f t="shared" si="7"/>
        <v>0</v>
      </c>
      <c r="M164" s="36">
        <f t="shared" si="8"/>
        <v>0</v>
      </c>
    </row>
    <row r="165" spans="1:13" x14ac:dyDescent="0.45">
      <c r="A165" s="19">
        <v>53</v>
      </c>
      <c r="B165" s="33"/>
      <c r="C165" s="33"/>
      <c r="D165" s="34"/>
      <c r="E165" s="35"/>
      <c r="F165" s="35"/>
      <c r="G165" s="33"/>
      <c r="H165" s="33"/>
      <c r="I165" s="33"/>
      <c r="J165" s="36">
        <f t="shared" si="6"/>
        <v>0</v>
      </c>
      <c r="K165" s="33"/>
      <c r="L165" s="15">
        <f t="shared" si="7"/>
        <v>0</v>
      </c>
      <c r="M165" s="36">
        <f t="shared" si="8"/>
        <v>0</v>
      </c>
    </row>
    <row r="166" spans="1:13" x14ac:dyDescent="0.45">
      <c r="A166" s="72" t="s">
        <v>31</v>
      </c>
      <c r="B166" s="72"/>
      <c r="C166" s="72"/>
      <c r="D166" s="72"/>
      <c r="E166" s="72"/>
      <c r="F166" s="72"/>
      <c r="G166" s="28">
        <f>SUM(G167:G219)</f>
        <v>0</v>
      </c>
      <c r="H166" s="28">
        <f>SUM(H167:H219)</f>
        <v>0</v>
      </c>
      <c r="I166" s="21">
        <f>SUM(L167:L219)</f>
        <v>0</v>
      </c>
      <c r="J166" s="37">
        <f>SUM(J167:J219)</f>
        <v>0</v>
      </c>
      <c r="K166" s="37">
        <f>(SUM(K167:K219)*60)/1440</f>
        <v>0</v>
      </c>
      <c r="M166" s="36"/>
    </row>
    <row r="167" spans="1:13" x14ac:dyDescent="0.45">
      <c r="A167" s="19">
        <v>1</v>
      </c>
      <c r="B167" s="33"/>
      <c r="C167" s="33"/>
      <c r="D167" s="34"/>
      <c r="E167" s="22" t="str">
        <f>IF(กำหนดวันยื่น!E5="","กรอกข้อมูลในLogbook",กำหนดวันยื่น!E5)</f>
        <v>กรอกข้อมูลในLogbook</v>
      </c>
      <c r="F167" s="35"/>
      <c r="G167" s="33"/>
      <c r="H167" s="33"/>
      <c r="I167" s="33"/>
      <c r="J167" s="36">
        <f>((G167-H167)*$D$2)/1440</f>
        <v>0</v>
      </c>
      <c r="K167" s="33"/>
      <c r="L167" s="15">
        <f t="shared" si="7"/>
        <v>0</v>
      </c>
      <c r="M167" s="36">
        <f t="shared" si="8"/>
        <v>0</v>
      </c>
    </row>
    <row r="168" spans="1:13" x14ac:dyDescent="0.45">
      <c r="A168" s="19">
        <v>2</v>
      </c>
      <c r="B168" s="33"/>
      <c r="C168" s="33"/>
      <c r="D168" s="34" t="s">
        <v>20</v>
      </c>
      <c r="E168" s="35"/>
      <c r="F168" s="35"/>
      <c r="G168" s="33"/>
      <c r="H168" s="33"/>
      <c r="I168" s="33"/>
      <c r="J168" s="36">
        <f t="shared" ref="J168:J219" si="9">((G168-H168)*$D$2)/1440</f>
        <v>0</v>
      </c>
      <c r="K168" s="33"/>
      <c r="L168" s="15">
        <f t="shared" si="7"/>
        <v>0</v>
      </c>
      <c r="M168" s="36">
        <f t="shared" si="8"/>
        <v>0</v>
      </c>
    </row>
    <row r="169" spans="1:13" x14ac:dyDescent="0.45">
      <c r="A169" s="19">
        <v>3</v>
      </c>
      <c r="B169" s="33"/>
      <c r="C169" s="33"/>
      <c r="D169" s="34"/>
      <c r="E169" s="35"/>
      <c r="F169" s="35"/>
      <c r="G169" s="33"/>
      <c r="H169" s="33"/>
      <c r="I169" s="33"/>
      <c r="J169" s="36">
        <f t="shared" si="9"/>
        <v>0</v>
      </c>
      <c r="K169" s="33"/>
      <c r="L169" s="15">
        <f t="shared" si="7"/>
        <v>0</v>
      </c>
      <c r="M169" s="36">
        <f t="shared" si="8"/>
        <v>0</v>
      </c>
    </row>
    <row r="170" spans="1:13" x14ac:dyDescent="0.45">
      <c r="A170" s="19">
        <v>4</v>
      </c>
      <c r="B170" s="33"/>
      <c r="C170" s="33"/>
      <c r="D170" s="34"/>
      <c r="E170" s="35"/>
      <c r="F170" s="35"/>
      <c r="G170" s="33"/>
      <c r="H170" s="33"/>
      <c r="I170" s="33"/>
      <c r="J170" s="36">
        <f t="shared" si="9"/>
        <v>0</v>
      </c>
      <c r="K170" s="33"/>
      <c r="L170" s="15">
        <f t="shared" si="7"/>
        <v>0</v>
      </c>
      <c r="M170" s="36">
        <f t="shared" si="8"/>
        <v>0</v>
      </c>
    </row>
    <row r="171" spans="1:13" x14ac:dyDescent="0.45">
      <c r="A171" s="19">
        <v>5</v>
      </c>
      <c r="B171" s="33"/>
      <c r="C171" s="33"/>
      <c r="D171" s="34"/>
      <c r="E171" s="35"/>
      <c r="F171" s="35"/>
      <c r="G171" s="33"/>
      <c r="H171" s="33"/>
      <c r="I171" s="33"/>
      <c r="J171" s="36">
        <f t="shared" si="9"/>
        <v>0</v>
      </c>
      <c r="K171" s="33"/>
      <c r="L171" s="15">
        <f t="shared" si="7"/>
        <v>0</v>
      </c>
      <c r="M171" s="36">
        <f t="shared" si="8"/>
        <v>0</v>
      </c>
    </row>
    <row r="172" spans="1:13" x14ac:dyDescent="0.45">
      <c r="A172" s="19">
        <v>6</v>
      </c>
      <c r="B172" s="33"/>
      <c r="C172" s="33"/>
      <c r="D172" s="34"/>
      <c r="E172" s="35"/>
      <c r="F172" s="35"/>
      <c r="G172" s="33"/>
      <c r="H172" s="33"/>
      <c r="I172" s="33"/>
      <c r="J172" s="36">
        <f t="shared" si="9"/>
        <v>0</v>
      </c>
      <c r="K172" s="33"/>
      <c r="L172" s="15">
        <f t="shared" si="7"/>
        <v>0</v>
      </c>
      <c r="M172" s="36">
        <f t="shared" si="8"/>
        <v>0</v>
      </c>
    </row>
    <row r="173" spans="1:13" x14ac:dyDescent="0.45">
      <c r="A173" s="19">
        <v>7</v>
      </c>
      <c r="B173" s="33"/>
      <c r="C173" s="33"/>
      <c r="D173" s="34"/>
      <c r="E173" s="35"/>
      <c r="F173" s="35"/>
      <c r="G173" s="33"/>
      <c r="H173" s="33"/>
      <c r="I173" s="33"/>
      <c r="J173" s="36">
        <f t="shared" si="9"/>
        <v>0</v>
      </c>
      <c r="K173" s="33"/>
      <c r="L173" s="15">
        <f t="shared" si="7"/>
        <v>0</v>
      </c>
      <c r="M173" s="36">
        <f t="shared" si="8"/>
        <v>0</v>
      </c>
    </row>
    <row r="174" spans="1:13" x14ac:dyDescent="0.45">
      <c r="A174" s="19">
        <v>8</v>
      </c>
      <c r="B174" s="33"/>
      <c r="C174" s="33"/>
      <c r="D174" s="34"/>
      <c r="E174" s="35"/>
      <c r="F174" s="35"/>
      <c r="G174" s="33"/>
      <c r="H174" s="33"/>
      <c r="I174" s="33"/>
      <c r="J174" s="36">
        <f t="shared" si="9"/>
        <v>0</v>
      </c>
      <c r="K174" s="33"/>
      <c r="L174" s="15">
        <f t="shared" si="7"/>
        <v>0</v>
      </c>
      <c r="M174" s="36">
        <f t="shared" si="8"/>
        <v>0</v>
      </c>
    </row>
    <row r="175" spans="1:13" ht="17.25" customHeight="1" x14ac:dyDescent="0.45">
      <c r="A175" s="19">
        <v>9</v>
      </c>
      <c r="B175" s="33"/>
      <c r="C175" s="33"/>
      <c r="D175" s="34"/>
      <c r="E175" s="35"/>
      <c r="F175" s="35"/>
      <c r="G175" s="33"/>
      <c r="H175" s="33"/>
      <c r="I175" s="33"/>
      <c r="J175" s="36">
        <f t="shared" si="9"/>
        <v>0</v>
      </c>
      <c r="K175" s="33"/>
      <c r="L175" s="15">
        <f t="shared" si="7"/>
        <v>0</v>
      </c>
      <c r="M175" s="36">
        <f t="shared" si="8"/>
        <v>0</v>
      </c>
    </row>
    <row r="176" spans="1:13" x14ac:dyDescent="0.45">
      <c r="A176" s="19">
        <v>10</v>
      </c>
      <c r="B176" s="33"/>
      <c r="C176" s="33"/>
      <c r="D176" s="34"/>
      <c r="E176" s="35"/>
      <c r="F176" s="35"/>
      <c r="G176" s="33"/>
      <c r="H176" s="33"/>
      <c r="I176" s="33"/>
      <c r="J176" s="36">
        <f t="shared" si="9"/>
        <v>0</v>
      </c>
      <c r="K176" s="33"/>
      <c r="L176" s="15">
        <f t="shared" si="7"/>
        <v>0</v>
      </c>
      <c r="M176" s="36">
        <f t="shared" si="8"/>
        <v>0</v>
      </c>
    </row>
    <row r="177" spans="1:13" x14ac:dyDescent="0.45">
      <c r="A177" s="19">
        <v>11</v>
      </c>
      <c r="B177" s="33"/>
      <c r="C177" s="33"/>
      <c r="D177" s="34"/>
      <c r="E177" s="35"/>
      <c r="F177" s="35"/>
      <c r="G177" s="33"/>
      <c r="H177" s="33"/>
      <c r="I177" s="33"/>
      <c r="J177" s="36">
        <f t="shared" si="9"/>
        <v>0</v>
      </c>
      <c r="K177" s="33"/>
      <c r="L177" s="15">
        <f t="shared" si="7"/>
        <v>0</v>
      </c>
      <c r="M177" s="36">
        <f t="shared" si="8"/>
        <v>0</v>
      </c>
    </row>
    <row r="178" spans="1:13" x14ac:dyDescent="0.45">
      <c r="A178" s="19">
        <v>12</v>
      </c>
      <c r="B178" s="33"/>
      <c r="C178" s="33"/>
      <c r="D178" s="34"/>
      <c r="E178" s="35"/>
      <c r="F178" s="35"/>
      <c r="G178" s="33"/>
      <c r="H178" s="33"/>
      <c r="I178" s="33"/>
      <c r="J178" s="36">
        <f t="shared" si="9"/>
        <v>0</v>
      </c>
      <c r="K178" s="33"/>
      <c r="L178" s="15">
        <f t="shared" si="7"/>
        <v>0</v>
      </c>
      <c r="M178" s="36">
        <f t="shared" si="8"/>
        <v>0</v>
      </c>
    </row>
    <row r="179" spans="1:13" x14ac:dyDescent="0.45">
      <c r="A179" s="19">
        <v>13</v>
      </c>
      <c r="B179" s="33"/>
      <c r="C179" s="33"/>
      <c r="D179" s="34"/>
      <c r="E179" s="35"/>
      <c r="F179" s="35"/>
      <c r="G179" s="33"/>
      <c r="H179" s="33"/>
      <c r="I179" s="33"/>
      <c r="J179" s="36">
        <f t="shared" si="9"/>
        <v>0</v>
      </c>
      <c r="K179" s="33"/>
      <c r="L179" s="15">
        <f t="shared" si="7"/>
        <v>0</v>
      </c>
      <c r="M179" s="36">
        <f t="shared" si="8"/>
        <v>0</v>
      </c>
    </row>
    <row r="180" spans="1:13" x14ac:dyDescent="0.45">
      <c r="A180" s="19">
        <v>14</v>
      </c>
      <c r="B180" s="33"/>
      <c r="C180" s="33"/>
      <c r="D180" s="34"/>
      <c r="E180" s="35"/>
      <c r="F180" s="35"/>
      <c r="G180" s="33"/>
      <c r="H180" s="33"/>
      <c r="I180" s="33"/>
      <c r="J180" s="36">
        <f t="shared" si="9"/>
        <v>0</v>
      </c>
      <c r="K180" s="33"/>
      <c r="L180" s="15">
        <f t="shared" si="7"/>
        <v>0</v>
      </c>
      <c r="M180" s="36">
        <f t="shared" si="8"/>
        <v>0</v>
      </c>
    </row>
    <row r="181" spans="1:13" x14ac:dyDescent="0.45">
      <c r="A181" s="19">
        <v>15</v>
      </c>
      <c r="B181" s="33"/>
      <c r="C181" s="33"/>
      <c r="D181" s="34"/>
      <c r="E181" s="35"/>
      <c r="F181" s="35"/>
      <c r="G181" s="33"/>
      <c r="H181" s="33"/>
      <c r="I181" s="33"/>
      <c r="J181" s="36">
        <f t="shared" si="9"/>
        <v>0</v>
      </c>
      <c r="K181" s="33"/>
      <c r="L181" s="15">
        <f t="shared" si="7"/>
        <v>0</v>
      </c>
      <c r="M181" s="36">
        <f t="shared" si="8"/>
        <v>0</v>
      </c>
    </row>
    <row r="182" spans="1:13" x14ac:dyDescent="0.45">
      <c r="A182" s="19">
        <v>16</v>
      </c>
      <c r="B182" s="33"/>
      <c r="C182" s="33"/>
      <c r="D182" s="34"/>
      <c r="E182" s="35"/>
      <c r="F182" s="35"/>
      <c r="G182" s="33"/>
      <c r="H182" s="33"/>
      <c r="I182" s="33"/>
      <c r="J182" s="36">
        <f t="shared" si="9"/>
        <v>0</v>
      </c>
      <c r="K182" s="33"/>
      <c r="L182" s="15">
        <f t="shared" si="7"/>
        <v>0</v>
      </c>
      <c r="M182" s="36">
        <f t="shared" si="8"/>
        <v>0</v>
      </c>
    </row>
    <row r="183" spans="1:13" x14ac:dyDescent="0.45">
      <c r="A183" s="19">
        <v>17</v>
      </c>
      <c r="B183" s="33"/>
      <c r="C183" s="33"/>
      <c r="D183" s="34"/>
      <c r="E183" s="35"/>
      <c r="F183" s="35"/>
      <c r="G183" s="33"/>
      <c r="H183" s="33"/>
      <c r="I183" s="33"/>
      <c r="J183" s="36">
        <f t="shared" si="9"/>
        <v>0</v>
      </c>
      <c r="K183" s="33"/>
      <c r="L183" s="15">
        <f t="shared" si="7"/>
        <v>0</v>
      </c>
      <c r="M183" s="36">
        <f t="shared" si="8"/>
        <v>0</v>
      </c>
    </row>
    <row r="184" spans="1:13" x14ac:dyDescent="0.45">
      <c r="A184" s="19">
        <v>18</v>
      </c>
      <c r="B184" s="33"/>
      <c r="C184" s="33"/>
      <c r="D184" s="34"/>
      <c r="E184" s="35"/>
      <c r="F184" s="35"/>
      <c r="G184" s="33"/>
      <c r="H184" s="33"/>
      <c r="I184" s="33"/>
      <c r="J184" s="36">
        <f t="shared" si="9"/>
        <v>0</v>
      </c>
      <c r="K184" s="33"/>
      <c r="L184" s="15">
        <f t="shared" si="7"/>
        <v>0</v>
      </c>
      <c r="M184" s="36">
        <f t="shared" si="8"/>
        <v>0</v>
      </c>
    </row>
    <row r="185" spans="1:13" x14ac:dyDescent="0.45">
      <c r="A185" s="19">
        <v>19</v>
      </c>
      <c r="B185" s="33"/>
      <c r="C185" s="33"/>
      <c r="D185" s="34"/>
      <c r="E185" s="35"/>
      <c r="F185" s="35"/>
      <c r="G185" s="33"/>
      <c r="H185" s="33"/>
      <c r="I185" s="33"/>
      <c r="J185" s="36">
        <f t="shared" si="9"/>
        <v>0</v>
      </c>
      <c r="K185" s="33"/>
      <c r="L185" s="15">
        <f t="shared" si="7"/>
        <v>0</v>
      </c>
      <c r="M185" s="36">
        <f t="shared" si="8"/>
        <v>0</v>
      </c>
    </row>
    <row r="186" spans="1:13" x14ac:dyDescent="0.45">
      <c r="A186" s="19">
        <v>20</v>
      </c>
      <c r="B186" s="33"/>
      <c r="C186" s="33"/>
      <c r="D186" s="34"/>
      <c r="E186" s="35"/>
      <c r="F186" s="35"/>
      <c r="G186" s="33"/>
      <c r="H186" s="33"/>
      <c r="I186" s="33"/>
      <c r="J186" s="36">
        <f t="shared" si="9"/>
        <v>0</v>
      </c>
      <c r="K186" s="33"/>
      <c r="L186" s="15">
        <f t="shared" si="7"/>
        <v>0</v>
      </c>
      <c r="M186" s="36">
        <f t="shared" si="8"/>
        <v>0</v>
      </c>
    </row>
    <row r="187" spans="1:13" x14ac:dyDescent="0.45">
      <c r="A187" s="19">
        <v>21</v>
      </c>
      <c r="B187" s="33"/>
      <c r="C187" s="33"/>
      <c r="D187" s="34"/>
      <c r="E187" s="35"/>
      <c r="F187" s="35"/>
      <c r="G187" s="33"/>
      <c r="H187" s="33"/>
      <c r="I187" s="33"/>
      <c r="J187" s="36">
        <f t="shared" si="9"/>
        <v>0</v>
      </c>
      <c r="K187" s="33"/>
      <c r="L187" s="15">
        <f t="shared" si="7"/>
        <v>0</v>
      </c>
      <c r="M187" s="36">
        <f t="shared" si="8"/>
        <v>0</v>
      </c>
    </row>
    <row r="188" spans="1:13" x14ac:dyDescent="0.45">
      <c r="A188" s="19">
        <v>22</v>
      </c>
      <c r="B188" s="33"/>
      <c r="C188" s="33"/>
      <c r="D188" s="34"/>
      <c r="E188" s="35"/>
      <c r="F188" s="35"/>
      <c r="G188" s="33"/>
      <c r="H188" s="33"/>
      <c r="I188" s="33"/>
      <c r="J188" s="36">
        <f t="shared" si="9"/>
        <v>0</v>
      </c>
      <c r="K188" s="33"/>
      <c r="L188" s="15">
        <f t="shared" si="7"/>
        <v>0</v>
      </c>
      <c r="M188" s="36">
        <f t="shared" si="8"/>
        <v>0</v>
      </c>
    </row>
    <row r="189" spans="1:13" x14ac:dyDescent="0.45">
      <c r="A189" s="19">
        <v>23</v>
      </c>
      <c r="B189" s="33"/>
      <c r="C189" s="33"/>
      <c r="D189" s="34"/>
      <c r="E189" s="35"/>
      <c r="F189" s="35"/>
      <c r="G189" s="33"/>
      <c r="H189" s="33"/>
      <c r="I189" s="33"/>
      <c r="J189" s="36">
        <f t="shared" si="9"/>
        <v>0</v>
      </c>
      <c r="K189" s="33"/>
      <c r="L189" s="15">
        <f t="shared" si="7"/>
        <v>0</v>
      </c>
      <c r="M189" s="36">
        <f t="shared" si="8"/>
        <v>0</v>
      </c>
    </row>
    <row r="190" spans="1:13" x14ac:dyDescent="0.45">
      <c r="A190" s="19">
        <v>24</v>
      </c>
      <c r="B190" s="33"/>
      <c r="C190" s="33"/>
      <c r="D190" s="34"/>
      <c r="E190" s="35"/>
      <c r="F190" s="35"/>
      <c r="G190" s="33"/>
      <c r="H190" s="33"/>
      <c r="I190" s="33"/>
      <c r="J190" s="36">
        <f t="shared" si="9"/>
        <v>0</v>
      </c>
      <c r="K190" s="33"/>
      <c r="L190" s="15">
        <f t="shared" si="7"/>
        <v>0</v>
      </c>
      <c r="M190" s="36">
        <f t="shared" si="8"/>
        <v>0</v>
      </c>
    </row>
    <row r="191" spans="1:13" x14ac:dyDescent="0.45">
      <c r="A191" s="19">
        <v>25</v>
      </c>
      <c r="B191" s="33"/>
      <c r="C191" s="33"/>
      <c r="D191" s="34"/>
      <c r="E191" s="35"/>
      <c r="F191" s="35"/>
      <c r="G191" s="33"/>
      <c r="H191" s="33"/>
      <c r="I191" s="33"/>
      <c r="J191" s="36">
        <f t="shared" si="9"/>
        <v>0</v>
      </c>
      <c r="K191" s="33"/>
      <c r="L191" s="15">
        <f t="shared" si="7"/>
        <v>0</v>
      </c>
      <c r="M191" s="36">
        <f t="shared" si="8"/>
        <v>0</v>
      </c>
    </row>
    <row r="192" spans="1:13" x14ac:dyDescent="0.45">
      <c r="A192" s="19">
        <v>26</v>
      </c>
      <c r="B192" s="33"/>
      <c r="C192" s="33"/>
      <c r="D192" s="34"/>
      <c r="E192" s="35"/>
      <c r="F192" s="35"/>
      <c r="G192" s="33"/>
      <c r="H192" s="33"/>
      <c r="I192" s="33"/>
      <c r="J192" s="36">
        <f t="shared" si="9"/>
        <v>0</v>
      </c>
      <c r="K192" s="33"/>
      <c r="L192" s="15">
        <f t="shared" si="7"/>
        <v>0</v>
      </c>
      <c r="M192" s="36">
        <f t="shared" si="8"/>
        <v>0</v>
      </c>
    </row>
    <row r="193" spans="1:13" x14ac:dyDescent="0.45">
      <c r="A193" s="19">
        <v>27</v>
      </c>
      <c r="B193" s="33"/>
      <c r="C193" s="33"/>
      <c r="D193" s="34"/>
      <c r="E193" s="35"/>
      <c r="F193" s="35"/>
      <c r="G193" s="33"/>
      <c r="H193" s="33"/>
      <c r="I193" s="33"/>
      <c r="J193" s="36">
        <f t="shared" si="9"/>
        <v>0</v>
      </c>
      <c r="K193" s="33"/>
      <c r="L193" s="15">
        <f t="shared" si="7"/>
        <v>0</v>
      </c>
      <c r="M193" s="36">
        <f t="shared" si="8"/>
        <v>0</v>
      </c>
    </row>
    <row r="194" spans="1:13" x14ac:dyDescent="0.45">
      <c r="A194" s="19">
        <v>28</v>
      </c>
      <c r="B194" s="33"/>
      <c r="C194" s="33"/>
      <c r="D194" s="34"/>
      <c r="E194" s="35"/>
      <c r="F194" s="35"/>
      <c r="G194" s="33"/>
      <c r="H194" s="33"/>
      <c r="I194" s="33"/>
      <c r="J194" s="36">
        <f t="shared" si="9"/>
        <v>0</v>
      </c>
      <c r="K194" s="33"/>
      <c r="L194" s="15">
        <f t="shared" si="7"/>
        <v>0</v>
      </c>
      <c r="M194" s="36">
        <f t="shared" si="8"/>
        <v>0</v>
      </c>
    </row>
    <row r="195" spans="1:13" x14ac:dyDescent="0.45">
      <c r="A195" s="19">
        <v>29</v>
      </c>
      <c r="B195" s="33"/>
      <c r="C195" s="33"/>
      <c r="D195" s="34"/>
      <c r="E195" s="35"/>
      <c r="F195" s="35"/>
      <c r="G195" s="33"/>
      <c r="H195" s="33"/>
      <c r="I195" s="33"/>
      <c r="J195" s="36">
        <f t="shared" si="9"/>
        <v>0</v>
      </c>
      <c r="K195" s="33"/>
      <c r="L195" s="15">
        <f t="shared" si="7"/>
        <v>0</v>
      </c>
      <c r="M195" s="36">
        <f t="shared" si="8"/>
        <v>0</v>
      </c>
    </row>
    <row r="196" spans="1:13" x14ac:dyDescent="0.45">
      <c r="A196" s="19">
        <v>30</v>
      </c>
      <c r="B196" s="33"/>
      <c r="C196" s="33"/>
      <c r="D196" s="34"/>
      <c r="E196" s="35"/>
      <c r="F196" s="35"/>
      <c r="G196" s="33"/>
      <c r="H196" s="33"/>
      <c r="I196" s="33"/>
      <c r="J196" s="36">
        <f t="shared" si="9"/>
        <v>0</v>
      </c>
      <c r="K196" s="33"/>
      <c r="L196" s="15">
        <f t="shared" si="7"/>
        <v>0</v>
      </c>
      <c r="M196" s="36">
        <f t="shared" si="8"/>
        <v>0</v>
      </c>
    </row>
    <row r="197" spans="1:13" x14ac:dyDescent="0.45">
      <c r="A197" s="19">
        <v>31</v>
      </c>
      <c r="B197" s="33"/>
      <c r="C197" s="33"/>
      <c r="D197" s="34"/>
      <c r="E197" s="35"/>
      <c r="F197" s="35"/>
      <c r="G197" s="33"/>
      <c r="H197" s="33"/>
      <c r="I197" s="33"/>
      <c r="J197" s="36">
        <f t="shared" si="9"/>
        <v>0</v>
      </c>
      <c r="K197" s="33"/>
      <c r="L197" s="15">
        <f t="shared" si="7"/>
        <v>0</v>
      </c>
      <c r="M197" s="36">
        <f t="shared" si="8"/>
        <v>0</v>
      </c>
    </row>
    <row r="198" spans="1:13" x14ac:dyDescent="0.45">
      <c r="A198" s="19">
        <v>32</v>
      </c>
      <c r="B198" s="33"/>
      <c r="C198" s="33"/>
      <c r="D198" s="34"/>
      <c r="E198" s="35"/>
      <c r="F198" s="35"/>
      <c r="G198" s="33"/>
      <c r="H198" s="33"/>
      <c r="I198" s="33"/>
      <c r="J198" s="36">
        <f t="shared" si="9"/>
        <v>0</v>
      </c>
      <c r="K198" s="33"/>
      <c r="L198" s="15">
        <f t="shared" ref="L198:L261" si="10">IF(J198&gt;=$I$2,0,IF(I198="4.ไปอบรม งานอื่นที่มอบหมาย",1,0))</f>
        <v>0</v>
      </c>
      <c r="M198" s="36">
        <f t="shared" ref="M198:M261" si="11">(K198*60)/1440</f>
        <v>0</v>
      </c>
    </row>
    <row r="199" spans="1:13" x14ac:dyDescent="0.45">
      <c r="A199" s="19">
        <v>33</v>
      </c>
      <c r="B199" s="33"/>
      <c r="C199" s="33"/>
      <c r="D199" s="34"/>
      <c r="E199" s="35"/>
      <c r="F199" s="35"/>
      <c r="G199" s="33"/>
      <c r="H199" s="33"/>
      <c r="I199" s="33"/>
      <c r="J199" s="36">
        <f t="shared" si="9"/>
        <v>0</v>
      </c>
      <c r="K199" s="33"/>
      <c r="L199" s="15">
        <f t="shared" si="10"/>
        <v>0</v>
      </c>
      <c r="M199" s="36">
        <f t="shared" si="11"/>
        <v>0</v>
      </c>
    </row>
    <row r="200" spans="1:13" x14ac:dyDescent="0.45">
      <c r="A200" s="19">
        <v>34</v>
      </c>
      <c r="B200" s="33"/>
      <c r="C200" s="33"/>
      <c r="D200" s="34"/>
      <c r="E200" s="35"/>
      <c r="F200" s="35"/>
      <c r="G200" s="33"/>
      <c r="H200" s="33"/>
      <c r="I200" s="33"/>
      <c r="J200" s="36">
        <f t="shared" si="9"/>
        <v>0</v>
      </c>
      <c r="K200" s="33"/>
      <c r="L200" s="15">
        <f t="shared" si="10"/>
        <v>0</v>
      </c>
      <c r="M200" s="36">
        <f t="shared" si="11"/>
        <v>0</v>
      </c>
    </row>
    <row r="201" spans="1:13" x14ac:dyDescent="0.45">
      <c r="A201" s="19">
        <v>35</v>
      </c>
      <c r="B201" s="33"/>
      <c r="C201" s="33"/>
      <c r="D201" s="34"/>
      <c r="E201" s="35"/>
      <c r="F201" s="35"/>
      <c r="G201" s="33"/>
      <c r="H201" s="33"/>
      <c r="I201" s="33"/>
      <c r="J201" s="36">
        <f t="shared" si="9"/>
        <v>0</v>
      </c>
      <c r="K201" s="33"/>
      <c r="L201" s="15">
        <f t="shared" si="10"/>
        <v>0</v>
      </c>
      <c r="M201" s="36">
        <f t="shared" si="11"/>
        <v>0</v>
      </c>
    </row>
    <row r="202" spans="1:13" x14ac:dyDescent="0.45">
      <c r="A202" s="19">
        <v>36</v>
      </c>
      <c r="B202" s="33"/>
      <c r="C202" s="33"/>
      <c r="D202" s="34"/>
      <c r="E202" s="35"/>
      <c r="F202" s="35"/>
      <c r="G202" s="33"/>
      <c r="H202" s="33"/>
      <c r="I202" s="33"/>
      <c r="J202" s="36">
        <f t="shared" si="9"/>
        <v>0</v>
      </c>
      <c r="K202" s="33"/>
      <c r="L202" s="15">
        <f t="shared" si="10"/>
        <v>0</v>
      </c>
      <c r="M202" s="36">
        <f t="shared" si="11"/>
        <v>0</v>
      </c>
    </row>
    <row r="203" spans="1:13" x14ac:dyDescent="0.45">
      <c r="A203" s="19">
        <v>37</v>
      </c>
      <c r="B203" s="33"/>
      <c r="C203" s="33"/>
      <c r="D203" s="34"/>
      <c r="E203" s="35"/>
      <c r="F203" s="35"/>
      <c r="G203" s="33"/>
      <c r="H203" s="33"/>
      <c r="I203" s="33"/>
      <c r="J203" s="36">
        <f t="shared" si="9"/>
        <v>0</v>
      </c>
      <c r="K203" s="33"/>
      <c r="L203" s="15">
        <f t="shared" si="10"/>
        <v>0</v>
      </c>
      <c r="M203" s="36">
        <f t="shared" si="11"/>
        <v>0</v>
      </c>
    </row>
    <row r="204" spans="1:13" x14ac:dyDescent="0.45">
      <c r="A204" s="19">
        <v>38</v>
      </c>
      <c r="B204" s="33"/>
      <c r="C204" s="33"/>
      <c r="D204" s="34"/>
      <c r="E204" s="35"/>
      <c r="F204" s="35"/>
      <c r="G204" s="33"/>
      <c r="H204" s="33"/>
      <c r="I204" s="33"/>
      <c r="J204" s="36">
        <f t="shared" si="9"/>
        <v>0</v>
      </c>
      <c r="K204" s="33"/>
      <c r="L204" s="15">
        <f t="shared" si="10"/>
        <v>0</v>
      </c>
      <c r="M204" s="36">
        <f t="shared" si="11"/>
        <v>0</v>
      </c>
    </row>
    <row r="205" spans="1:13" x14ac:dyDescent="0.45">
      <c r="A205" s="19">
        <v>39</v>
      </c>
      <c r="B205" s="33"/>
      <c r="C205" s="33"/>
      <c r="D205" s="34"/>
      <c r="E205" s="35"/>
      <c r="F205" s="35"/>
      <c r="G205" s="33"/>
      <c r="H205" s="33"/>
      <c r="I205" s="33"/>
      <c r="J205" s="36">
        <f t="shared" si="9"/>
        <v>0</v>
      </c>
      <c r="K205" s="33"/>
      <c r="L205" s="15">
        <f t="shared" si="10"/>
        <v>0</v>
      </c>
      <c r="M205" s="36">
        <f t="shared" si="11"/>
        <v>0</v>
      </c>
    </row>
    <row r="206" spans="1:13" x14ac:dyDescent="0.45">
      <c r="A206" s="19">
        <v>40</v>
      </c>
      <c r="B206" s="33"/>
      <c r="C206" s="33"/>
      <c r="D206" s="34"/>
      <c r="E206" s="35"/>
      <c r="F206" s="35"/>
      <c r="G206" s="33"/>
      <c r="H206" s="33"/>
      <c r="I206" s="33"/>
      <c r="J206" s="36">
        <f t="shared" si="9"/>
        <v>0</v>
      </c>
      <c r="K206" s="33"/>
      <c r="L206" s="15">
        <f t="shared" si="10"/>
        <v>0</v>
      </c>
      <c r="M206" s="36">
        <f t="shared" si="11"/>
        <v>0</v>
      </c>
    </row>
    <row r="207" spans="1:13" x14ac:dyDescent="0.45">
      <c r="A207" s="19">
        <v>41</v>
      </c>
      <c r="B207" s="33"/>
      <c r="C207" s="33"/>
      <c r="D207" s="34"/>
      <c r="E207" s="35"/>
      <c r="F207" s="35"/>
      <c r="G207" s="33"/>
      <c r="H207" s="33"/>
      <c r="I207" s="33"/>
      <c r="J207" s="36">
        <f t="shared" si="9"/>
        <v>0</v>
      </c>
      <c r="K207" s="33"/>
      <c r="L207" s="15">
        <f t="shared" si="10"/>
        <v>0</v>
      </c>
      <c r="M207" s="36">
        <f t="shared" si="11"/>
        <v>0</v>
      </c>
    </row>
    <row r="208" spans="1:13" x14ac:dyDescent="0.45">
      <c r="A208" s="19">
        <v>42</v>
      </c>
      <c r="B208" s="33"/>
      <c r="C208" s="33"/>
      <c r="D208" s="34"/>
      <c r="E208" s="35"/>
      <c r="F208" s="35"/>
      <c r="G208" s="33"/>
      <c r="H208" s="33"/>
      <c r="I208" s="33"/>
      <c r="J208" s="36">
        <f t="shared" si="9"/>
        <v>0</v>
      </c>
      <c r="K208" s="33"/>
      <c r="L208" s="15">
        <f t="shared" si="10"/>
        <v>0</v>
      </c>
      <c r="M208" s="36">
        <f t="shared" si="11"/>
        <v>0</v>
      </c>
    </row>
    <row r="209" spans="1:13" x14ac:dyDescent="0.45">
      <c r="A209" s="19">
        <v>43</v>
      </c>
      <c r="B209" s="33"/>
      <c r="C209" s="33"/>
      <c r="D209" s="34"/>
      <c r="E209" s="35"/>
      <c r="F209" s="35"/>
      <c r="G209" s="33"/>
      <c r="H209" s="33"/>
      <c r="I209" s="33"/>
      <c r="J209" s="36">
        <f t="shared" si="9"/>
        <v>0</v>
      </c>
      <c r="K209" s="33"/>
      <c r="L209" s="15">
        <f t="shared" si="10"/>
        <v>0</v>
      </c>
      <c r="M209" s="36">
        <f t="shared" si="11"/>
        <v>0</v>
      </c>
    </row>
    <row r="210" spans="1:13" x14ac:dyDescent="0.45">
      <c r="A210" s="19">
        <v>44</v>
      </c>
      <c r="B210" s="33"/>
      <c r="C210" s="33"/>
      <c r="D210" s="34"/>
      <c r="E210" s="35"/>
      <c r="F210" s="35"/>
      <c r="G210" s="33"/>
      <c r="H210" s="33"/>
      <c r="I210" s="33"/>
      <c r="J210" s="36">
        <f t="shared" si="9"/>
        <v>0</v>
      </c>
      <c r="K210" s="33"/>
      <c r="L210" s="15">
        <f t="shared" si="10"/>
        <v>0</v>
      </c>
      <c r="M210" s="36">
        <f t="shared" si="11"/>
        <v>0</v>
      </c>
    </row>
    <row r="211" spans="1:13" x14ac:dyDescent="0.45">
      <c r="A211" s="19">
        <v>45</v>
      </c>
      <c r="B211" s="33"/>
      <c r="C211" s="33"/>
      <c r="D211" s="34"/>
      <c r="E211" s="35"/>
      <c r="F211" s="35"/>
      <c r="G211" s="33"/>
      <c r="H211" s="33"/>
      <c r="I211" s="33"/>
      <c r="J211" s="36">
        <f t="shared" si="9"/>
        <v>0</v>
      </c>
      <c r="K211" s="33"/>
      <c r="L211" s="15">
        <f t="shared" si="10"/>
        <v>0</v>
      </c>
      <c r="M211" s="36">
        <f t="shared" si="11"/>
        <v>0</v>
      </c>
    </row>
    <row r="212" spans="1:13" x14ac:dyDescent="0.45">
      <c r="A212" s="19">
        <v>46</v>
      </c>
      <c r="B212" s="33"/>
      <c r="C212" s="33"/>
      <c r="D212" s="34"/>
      <c r="E212" s="35"/>
      <c r="F212" s="35"/>
      <c r="G212" s="33"/>
      <c r="H212" s="33"/>
      <c r="I212" s="33"/>
      <c r="J212" s="36">
        <f t="shared" si="9"/>
        <v>0</v>
      </c>
      <c r="K212" s="33"/>
      <c r="L212" s="15">
        <f t="shared" si="10"/>
        <v>0</v>
      </c>
      <c r="M212" s="36">
        <f t="shared" si="11"/>
        <v>0</v>
      </c>
    </row>
    <row r="213" spans="1:13" x14ac:dyDescent="0.45">
      <c r="A213" s="19">
        <v>47</v>
      </c>
      <c r="B213" s="33"/>
      <c r="C213" s="33"/>
      <c r="D213" s="34"/>
      <c r="E213" s="35"/>
      <c r="F213" s="35"/>
      <c r="G213" s="33"/>
      <c r="H213" s="33"/>
      <c r="I213" s="33"/>
      <c r="J213" s="36">
        <f t="shared" si="9"/>
        <v>0</v>
      </c>
      <c r="K213" s="33"/>
      <c r="L213" s="15">
        <f t="shared" si="10"/>
        <v>0</v>
      </c>
      <c r="M213" s="36">
        <f t="shared" si="11"/>
        <v>0</v>
      </c>
    </row>
    <row r="214" spans="1:13" x14ac:dyDescent="0.45">
      <c r="A214" s="19">
        <v>48</v>
      </c>
      <c r="B214" s="33"/>
      <c r="C214" s="33"/>
      <c r="D214" s="34"/>
      <c r="E214" s="35"/>
      <c r="F214" s="35"/>
      <c r="G214" s="33"/>
      <c r="H214" s="33"/>
      <c r="I214" s="33"/>
      <c r="J214" s="36">
        <f t="shared" si="9"/>
        <v>0</v>
      </c>
      <c r="K214" s="33"/>
      <c r="L214" s="15">
        <f t="shared" si="10"/>
        <v>0</v>
      </c>
      <c r="M214" s="36">
        <f t="shared" si="11"/>
        <v>0</v>
      </c>
    </row>
    <row r="215" spans="1:13" x14ac:dyDescent="0.45">
      <c r="A215" s="19">
        <v>49</v>
      </c>
      <c r="B215" s="33"/>
      <c r="C215" s="33"/>
      <c r="D215" s="34"/>
      <c r="E215" s="35"/>
      <c r="F215" s="35"/>
      <c r="G215" s="33"/>
      <c r="H215" s="33"/>
      <c r="I215" s="33"/>
      <c r="J215" s="36">
        <f t="shared" si="9"/>
        <v>0</v>
      </c>
      <c r="K215" s="33"/>
      <c r="L215" s="15">
        <f t="shared" si="10"/>
        <v>0</v>
      </c>
      <c r="M215" s="36">
        <f t="shared" si="11"/>
        <v>0</v>
      </c>
    </row>
    <row r="216" spans="1:13" x14ac:dyDescent="0.45">
      <c r="A216" s="19">
        <v>50</v>
      </c>
      <c r="B216" s="33"/>
      <c r="C216" s="33"/>
      <c r="D216" s="34"/>
      <c r="E216" s="35"/>
      <c r="F216" s="35"/>
      <c r="G216" s="33"/>
      <c r="H216" s="33"/>
      <c r="I216" s="33"/>
      <c r="J216" s="36">
        <f t="shared" si="9"/>
        <v>0</v>
      </c>
      <c r="K216" s="33"/>
      <c r="L216" s="15">
        <f t="shared" si="10"/>
        <v>0</v>
      </c>
      <c r="M216" s="36">
        <f t="shared" si="11"/>
        <v>0</v>
      </c>
    </row>
    <row r="217" spans="1:13" x14ac:dyDescent="0.45">
      <c r="A217" s="19">
        <v>51</v>
      </c>
      <c r="B217" s="33"/>
      <c r="C217" s="33"/>
      <c r="D217" s="34"/>
      <c r="E217" s="35"/>
      <c r="F217" s="35"/>
      <c r="G217" s="33"/>
      <c r="H217" s="33"/>
      <c r="I217" s="33"/>
      <c r="J217" s="36">
        <f t="shared" si="9"/>
        <v>0</v>
      </c>
      <c r="K217" s="33"/>
      <c r="L217" s="15">
        <f t="shared" si="10"/>
        <v>0</v>
      </c>
      <c r="M217" s="36">
        <f t="shared" si="11"/>
        <v>0</v>
      </c>
    </row>
    <row r="218" spans="1:13" x14ac:dyDescent="0.45">
      <c r="A218" s="19">
        <v>52</v>
      </c>
      <c r="B218" s="33"/>
      <c r="C218" s="33"/>
      <c r="D218" s="34"/>
      <c r="E218" s="35"/>
      <c r="F218" s="35"/>
      <c r="G218" s="33"/>
      <c r="H218" s="33"/>
      <c r="I218" s="33"/>
      <c r="J218" s="36">
        <f t="shared" si="9"/>
        <v>0</v>
      </c>
      <c r="K218" s="33"/>
      <c r="L218" s="15">
        <f t="shared" si="10"/>
        <v>0</v>
      </c>
      <c r="M218" s="36">
        <f t="shared" si="11"/>
        <v>0</v>
      </c>
    </row>
    <row r="219" spans="1:13" x14ac:dyDescent="0.45">
      <c r="A219" s="19">
        <v>53</v>
      </c>
      <c r="B219" s="33"/>
      <c r="C219" s="33"/>
      <c r="D219" s="34"/>
      <c r="E219" s="35"/>
      <c r="F219" s="35"/>
      <c r="G219" s="33"/>
      <c r="H219" s="33"/>
      <c r="I219" s="33"/>
      <c r="J219" s="36">
        <f t="shared" si="9"/>
        <v>0</v>
      </c>
      <c r="K219" s="33"/>
      <c r="L219" s="15">
        <f t="shared" si="10"/>
        <v>0</v>
      </c>
      <c r="M219" s="36">
        <f t="shared" si="11"/>
        <v>0</v>
      </c>
    </row>
    <row r="220" spans="1:13" x14ac:dyDescent="0.45">
      <c r="A220" s="68" t="s">
        <v>32</v>
      </c>
      <c r="B220" s="68"/>
      <c r="C220" s="68"/>
      <c r="D220" s="68"/>
      <c r="E220" s="68"/>
      <c r="F220" s="68"/>
      <c r="G220" s="27">
        <f>SUM(G221:G273)</f>
        <v>0</v>
      </c>
      <c r="H220" s="27">
        <f>SUM(H221:H273)</f>
        <v>0</v>
      </c>
      <c r="I220" s="21">
        <f>SUM(L221:L273)</f>
        <v>0</v>
      </c>
      <c r="J220" s="37">
        <f>SUM(J221:J273)</f>
        <v>0</v>
      </c>
      <c r="K220" s="37">
        <f>(SUM(K221:K273)*60)/1440</f>
        <v>0</v>
      </c>
      <c r="M220" s="36">
        <f t="shared" si="11"/>
        <v>0</v>
      </c>
    </row>
    <row r="221" spans="1:13" x14ac:dyDescent="0.45">
      <c r="A221" s="19">
        <v>1</v>
      </c>
      <c r="B221" s="33"/>
      <c r="C221" s="33"/>
      <c r="D221" s="34"/>
      <c r="E221" s="22" t="str">
        <f>IF(กำหนดวันยื่น!F5="","กรอกข้อมูลในLogbook",กำหนดวันยื่น!F5)</f>
        <v>กรอกข้อมูลในLogbook</v>
      </c>
      <c r="F221" s="35"/>
      <c r="G221" s="33"/>
      <c r="H221" s="33"/>
      <c r="I221" s="33"/>
      <c r="J221" s="36">
        <f>((G221-H221)*$D$2)/1440</f>
        <v>0</v>
      </c>
      <c r="K221" s="33"/>
      <c r="L221" s="15">
        <f t="shared" si="10"/>
        <v>0</v>
      </c>
      <c r="M221" s="36">
        <f t="shared" si="11"/>
        <v>0</v>
      </c>
    </row>
    <row r="222" spans="1:13" x14ac:dyDescent="0.45">
      <c r="A222" s="19">
        <v>2</v>
      </c>
      <c r="B222" s="33"/>
      <c r="C222" s="33"/>
      <c r="D222" s="34" t="s">
        <v>20</v>
      </c>
      <c r="E222" s="35"/>
      <c r="F222" s="35"/>
      <c r="G222" s="33"/>
      <c r="H222" s="33"/>
      <c r="I222" s="33"/>
      <c r="J222" s="36">
        <f t="shared" ref="J222:J273" si="12">((G222-H222)*$D$2)/1440</f>
        <v>0</v>
      </c>
      <c r="K222" s="33"/>
      <c r="L222" s="15">
        <f t="shared" si="10"/>
        <v>0</v>
      </c>
      <c r="M222" s="36">
        <f t="shared" si="11"/>
        <v>0</v>
      </c>
    </row>
    <row r="223" spans="1:13" x14ac:dyDescent="0.45">
      <c r="A223" s="19">
        <v>3</v>
      </c>
      <c r="B223" s="33"/>
      <c r="C223" s="33"/>
      <c r="D223" s="34"/>
      <c r="E223" s="35"/>
      <c r="F223" s="35"/>
      <c r="G223" s="33"/>
      <c r="H223" s="33"/>
      <c r="I223" s="33"/>
      <c r="J223" s="36">
        <f t="shared" si="12"/>
        <v>0</v>
      </c>
      <c r="K223" s="33"/>
      <c r="L223" s="15">
        <f t="shared" si="10"/>
        <v>0</v>
      </c>
      <c r="M223" s="36">
        <f t="shared" si="11"/>
        <v>0</v>
      </c>
    </row>
    <row r="224" spans="1:13" x14ac:dyDescent="0.45">
      <c r="A224" s="19">
        <v>4</v>
      </c>
      <c r="B224" s="33"/>
      <c r="C224" s="33"/>
      <c r="D224" s="34"/>
      <c r="E224" s="35"/>
      <c r="F224" s="35"/>
      <c r="G224" s="33"/>
      <c r="H224" s="33"/>
      <c r="I224" s="33"/>
      <c r="J224" s="36">
        <f t="shared" si="12"/>
        <v>0</v>
      </c>
      <c r="K224" s="33"/>
      <c r="L224" s="15">
        <f t="shared" si="10"/>
        <v>0</v>
      </c>
      <c r="M224" s="36">
        <f t="shared" si="11"/>
        <v>0</v>
      </c>
    </row>
    <row r="225" spans="1:13" x14ac:dyDescent="0.45">
      <c r="A225" s="19">
        <v>5</v>
      </c>
      <c r="B225" s="33"/>
      <c r="C225" s="33"/>
      <c r="D225" s="34"/>
      <c r="E225" s="35"/>
      <c r="F225" s="35"/>
      <c r="G225" s="33"/>
      <c r="H225" s="33"/>
      <c r="I225" s="33"/>
      <c r="J225" s="36">
        <f t="shared" si="12"/>
        <v>0</v>
      </c>
      <c r="K225" s="33"/>
      <c r="L225" s="15">
        <f t="shared" si="10"/>
        <v>0</v>
      </c>
      <c r="M225" s="36">
        <f t="shared" si="11"/>
        <v>0</v>
      </c>
    </row>
    <row r="226" spans="1:13" x14ac:dyDescent="0.45">
      <c r="A226" s="19">
        <v>6</v>
      </c>
      <c r="B226" s="33"/>
      <c r="C226" s="33"/>
      <c r="D226" s="34"/>
      <c r="E226" s="35"/>
      <c r="F226" s="35"/>
      <c r="G226" s="33"/>
      <c r="H226" s="33"/>
      <c r="I226" s="33"/>
      <c r="J226" s="36">
        <f t="shared" si="12"/>
        <v>0</v>
      </c>
      <c r="K226" s="33"/>
      <c r="L226" s="15">
        <f t="shared" si="10"/>
        <v>0</v>
      </c>
      <c r="M226" s="36">
        <f t="shared" si="11"/>
        <v>0</v>
      </c>
    </row>
    <row r="227" spans="1:13" x14ac:dyDescent="0.45">
      <c r="A227" s="19">
        <v>7</v>
      </c>
      <c r="B227" s="33"/>
      <c r="C227" s="33"/>
      <c r="D227" s="34"/>
      <c r="E227" s="35"/>
      <c r="F227" s="35"/>
      <c r="G227" s="33"/>
      <c r="H227" s="33"/>
      <c r="I227" s="33"/>
      <c r="J227" s="36">
        <f t="shared" si="12"/>
        <v>0</v>
      </c>
      <c r="K227" s="33"/>
      <c r="L227" s="15">
        <f t="shared" si="10"/>
        <v>0</v>
      </c>
      <c r="M227" s="36">
        <f t="shared" si="11"/>
        <v>0</v>
      </c>
    </row>
    <row r="228" spans="1:13" x14ac:dyDescent="0.45">
      <c r="A228" s="19">
        <v>8</v>
      </c>
      <c r="B228" s="33"/>
      <c r="C228" s="33"/>
      <c r="D228" s="34"/>
      <c r="E228" s="35"/>
      <c r="F228" s="35"/>
      <c r="G228" s="33"/>
      <c r="H228" s="33"/>
      <c r="I228" s="33"/>
      <c r="J228" s="36">
        <f t="shared" si="12"/>
        <v>0</v>
      </c>
      <c r="K228" s="33"/>
      <c r="L228" s="15">
        <f t="shared" si="10"/>
        <v>0</v>
      </c>
      <c r="M228" s="36">
        <f t="shared" si="11"/>
        <v>0</v>
      </c>
    </row>
    <row r="229" spans="1:13" ht="17.25" customHeight="1" x14ac:dyDescent="0.45">
      <c r="A229" s="19">
        <v>9</v>
      </c>
      <c r="B229" s="33"/>
      <c r="C229" s="33"/>
      <c r="D229" s="34"/>
      <c r="E229" s="35"/>
      <c r="F229" s="35"/>
      <c r="G229" s="33"/>
      <c r="H229" s="33"/>
      <c r="I229" s="33"/>
      <c r="J229" s="36">
        <f t="shared" si="12"/>
        <v>0</v>
      </c>
      <c r="K229" s="33"/>
      <c r="L229" s="15">
        <f t="shared" si="10"/>
        <v>0</v>
      </c>
      <c r="M229" s="36">
        <f t="shared" si="11"/>
        <v>0</v>
      </c>
    </row>
    <row r="230" spans="1:13" x14ac:dyDescent="0.45">
      <c r="A230" s="19">
        <v>10</v>
      </c>
      <c r="B230" s="33"/>
      <c r="C230" s="33"/>
      <c r="D230" s="34"/>
      <c r="E230" s="35"/>
      <c r="F230" s="35"/>
      <c r="G230" s="33"/>
      <c r="H230" s="33"/>
      <c r="I230" s="33"/>
      <c r="J230" s="36">
        <f t="shared" si="12"/>
        <v>0</v>
      </c>
      <c r="K230" s="33"/>
      <c r="L230" s="15">
        <f t="shared" si="10"/>
        <v>0</v>
      </c>
      <c r="M230" s="36">
        <f t="shared" si="11"/>
        <v>0</v>
      </c>
    </row>
    <row r="231" spans="1:13" x14ac:dyDescent="0.45">
      <c r="A231" s="19">
        <v>11</v>
      </c>
      <c r="B231" s="33"/>
      <c r="C231" s="33"/>
      <c r="D231" s="34"/>
      <c r="E231" s="35"/>
      <c r="F231" s="35"/>
      <c r="G231" s="33"/>
      <c r="H231" s="33"/>
      <c r="I231" s="33"/>
      <c r="J231" s="36">
        <f t="shared" si="12"/>
        <v>0</v>
      </c>
      <c r="K231" s="33"/>
      <c r="L231" s="15">
        <f t="shared" si="10"/>
        <v>0</v>
      </c>
      <c r="M231" s="36">
        <f t="shared" si="11"/>
        <v>0</v>
      </c>
    </row>
    <row r="232" spans="1:13" x14ac:dyDescent="0.45">
      <c r="A232" s="19">
        <v>12</v>
      </c>
      <c r="B232" s="33"/>
      <c r="C232" s="33"/>
      <c r="D232" s="34"/>
      <c r="E232" s="35"/>
      <c r="F232" s="35"/>
      <c r="G232" s="33"/>
      <c r="H232" s="33"/>
      <c r="I232" s="33"/>
      <c r="J232" s="36">
        <f t="shared" si="12"/>
        <v>0</v>
      </c>
      <c r="K232" s="33"/>
      <c r="L232" s="15">
        <f t="shared" si="10"/>
        <v>0</v>
      </c>
      <c r="M232" s="36">
        <f t="shared" si="11"/>
        <v>0</v>
      </c>
    </row>
    <row r="233" spans="1:13" x14ac:dyDescent="0.45">
      <c r="A233" s="19">
        <v>13</v>
      </c>
      <c r="B233" s="33"/>
      <c r="C233" s="33"/>
      <c r="D233" s="34"/>
      <c r="E233" s="35"/>
      <c r="F233" s="35"/>
      <c r="G233" s="33"/>
      <c r="H233" s="33"/>
      <c r="I233" s="33"/>
      <c r="J233" s="36">
        <f t="shared" si="12"/>
        <v>0</v>
      </c>
      <c r="K233" s="33"/>
      <c r="L233" s="15">
        <f t="shared" si="10"/>
        <v>0</v>
      </c>
      <c r="M233" s="36">
        <f t="shared" si="11"/>
        <v>0</v>
      </c>
    </row>
    <row r="234" spans="1:13" x14ac:dyDescent="0.45">
      <c r="A234" s="19">
        <v>14</v>
      </c>
      <c r="B234" s="33"/>
      <c r="C234" s="33"/>
      <c r="D234" s="34"/>
      <c r="E234" s="35"/>
      <c r="F234" s="35"/>
      <c r="G234" s="33"/>
      <c r="H234" s="33"/>
      <c r="I234" s="33"/>
      <c r="J234" s="36">
        <f t="shared" si="12"/>
        <v>0</v>
      </c>
      <c r="K234" s="33"/>
      <c r="L234" s="15">
        <f t="shared" si="10"/>
        <v>0</v>
      </c>
      <c r="M234" s="36">
        <f t="shared" si="11"/>
        <v>0</v>
      </c>
    </row>
    <row r="235" spans="1:13" x14ac:dyDescent="0.45">
      <c r="A235" s="19">
        <v>15</v>
      </c>
      <c r="B235" s="33"/>
      <c r="C235" s="33"/>
      <c r="D235" s="34"/>
      <c r="E235" s="35"/>
      <c r="F235" s="35"/>
      <c r="G235" s="33"/>
      <c r="H235" s="33"/>
      <c r="I235" s="33"/>
      <c r="J235" s="36">
        <f t="shared" si="12"/>
        <v>0</v>
      </c>
      <c r="K235" s="33"/>
      <c r="L235" s="15">
        <f t="shared" si="10"/>
        <v>0</v>
      </c>
      <c r="M235" s="36">
        <f t="shared" si="11"/>
        <v>0</v>
      </c>
    </row>
    <row r="236" spans="1:13" x14ac:dyDescent="0.45">
      <c r="A236" s="19">
        <v>16</v>
      </c>
      <c r="B236" s="33"/>
      <c r="C236" s="33"/>
      <c r="D236" s="34"/>
      <c r="E236" s="35"/>
      <c r="F236" s="35"/>
      <c r="G236" s="33"/>
      <c r="H236" s="33"/>
      <c r="I236" s="33"/>
      <c r="J236" s="36">
        <f t="shared" si="12"/>
        <v>0</v>
      </c>
      <c r="K236" s="33"/>
      <c r="L236" s="15">
        <f t="shared" si="10"/>
        <v>0</v>
      </c>
      <c r="M236" s="36">
        <f t="shared" si="11"/>
        <v>0</v>
      </c>
    </row>
    <row r="237" spans="1:13" x14ac:dyDescent="0.45">
      <c r="A237" s="19">
        <v>17</v>
      </c>
      <c r="B237" s="33"/>
      <c r="C237" s="33"/>
      <c r="D237" s="34"/>
      <c r="E237" s="35"/>
      <c r="F237" s="35"/>
      <c r="G237" s="33"/>
      <c r="H237" s="33"/>
      <c r="I237" s="33"/>
      <c r="J237" s="36">
        <f t="shared" si="12"/>
        <v>0</v>
      </c>
      <c r="K237" s="33"/>
      <c r="L237" s="15">
        <f t="shared" si="10"/>
        <v>0</v>
      </c>
      <c r="M237" s="36">
        <f t="shared" si="11"/>
        <v>0</v>
      </c>
    </row>
    <row r="238" spans="1:13" x14ac:dyDescent="0.45">
      <c r="A238" s="19">
        <v>18</v>
      </c>
      <c r="B238" s="33"/>
      <c r="C238" s="33"/>
      <c r="D238" s="34"/>
      <c r="E238" s="35"/>
      <c r="F238" s="35"/>
      <c r="G238" s="33"/>
      <c r="H238" s="33"/>
      <c r="I238" s="33"/>
      <c r="J238" s="36">
        <f t="shared" si="12"/>
        <v>0</v>
      </c>
      <c r="K238" s="33"/>
      <c r="L238" s="15">
        <f t="shared" si="10"/>
        <v>0</v>
      </c>
      <c r="M238" s="36">
        <f t="shared" si="11"/>
        <v>0</v>
      </c>
    </row>
    <row r="239" spans="1:13" x14ac:dyDescent="0.45">
      <c r="A239" s="19">
        <v>19</v>
      </c>
      <c r="B239" s="33"/>
      <c r="C239" s="33"/>
      <c r="D239" s="34"/>
      <c r="E239" s="35"/>
      <c r="F239" s="35"/>
      <c r="G239" s="33"/>
      <c r="H239" s="33"/>
      <c r="I239" s="33"/>
      <c r="J239" s="36">
        <f t="shared" si="12"/>
        <v>0</v>
      </c>
      <c r="K239" s="33"/>
      <c r="L239" s="15">
        <f t="shared" si="10"/>
        <v>0</v>
      </c>
      <c r="M239" s="36">
        <f t="shared" si="11"/>
        <v>0</v>
      </c>
    </row>
    <row r="240" spans="1:13" x14ac:dyDescent="0.45">
      <c r="A240" s="19">
        <v>20</v>
      </c>
      <c r="B240" s="33"/>
      <c r="C240" s="33"/>
      <c r="D240" s="34"/>
      <c r="E240" s="35"/>
      <c r="F240" s="35"/>
      <c r="G240" s="33"/>
      <c r="H240" s="33"/>
      <c r="I240" s="33"/>
      <c r="J240" s="36">
        <f t="shared" si="12"/>
        <v>0</v>
      </c>
      <c r="K240" s="33"/>
      <c r="L240" s="15">
        <f t="shared" si="10"/>
        <v>0</v>
      </c>
      <c r="M240" s="36">
        <f t="shared" si="11"/>
        <v>0</v>
      </c>
    </row>
    <row r="241" spans="1:13" x14ac:dyDescent="0.45">
      <c r="A241" s="19">
        <v>21</v>
      </c>
      <c r="B241" s="33"/>
      <c r="C241" s="33"/>
      <c r="D241" s="34"/>
      <c r="E241" s="35"/>
      <c r="F241" s="35"/>
      <c r="G241" s="33"/>
      <c r="H241" s="33"/>
      <c r="I241" s="33"/>
      <c r="J241" s="36">
        <f t="shared" si="12"/>
        <v>0</v>
      </c>
      <c r="K241" s="33"/>
      <c r="L241" s="15">
        <f t="shared" si="10"/>
        <v>0</v>
      </c>
      <c r="M241" s="36">
        <f t="shared" si="11"/>
        <v>0</v>
      </c>
    </row>
    <row r="242" spans="1:13" x14ac:dyDescent="0.45">
      <c r="A242" s="19">
        <v>22</v>
      </c>
      <c r="B242" s="33"/>
      <c r="C242" s="33"/>
      <c r="D242" s="34"/>
      <c r="E242" s="35"/>
      <c r="F242" s="35"/>
      <c r="G242" s="33"/>
      <c r="H242" s="33"/>
      <c r="I242" s="33"/>
      <c r="J242" s="36">
        <f t="shared" si="12"/>
        <v>0</v>
      </c>
      <c r="K242" s="33"/>
      <c r="L242" s="15">
        <f t="shared" si="10"/>
        <v>0</v>
      </c>
      <c r="M242" s="36">
        <f t="shared" si="11"/>
        <v>0</v>
      </c>
    </row>
    <row r="243" spans="1:13" x14ac:dyDescent="0.45">
      <c r="A243" s="19">
        <v>23</v>
      </c>
      <c r="B243" s="33"/>
      <c r="C243" s="33"/>
      <c r="D243" s="34"/>
      <c r="E243" s="35"/>
      <c r="F243" s="35"/>
      <c r="G243" s="33"/>
      <c r="H243" s="33"/>
      <c r="I243" s="33"/>
      <c r="J243" s="36">
        <f t="shared" si="12"/>
        <v>0</v>
      </c>
      <c r="K243" s="33"/>
      <c r="L243" s="15">
        <f t="shared" si="10"/>
        <v>0</v>
      </c>
      <c r="M243" s="36">
        <f t="shared" si="11"/>
        <v>0</v>
      </c>
    </row>
    <row r="244" spans="1:13" x14ac:dyDescent="0.45">
      <c r="A244" s="19">
        <v>24</v>
      </c>
      <c r="B244" s="33"/>
      <c r="C244" s="33"/>
      <c r="D244" s="34"/>
      <c r="E244" s="35"/>
      <c r="F244" s="35"/>
      <c r="G244" s="33"/>
      <c r="H244" s="33"/>
      <c r="I244" s="33"/>
      <c r="J244" s="36">
        <f t="shared" si="12"/>
        <v>0</v>
      </c>
      <c r="K244" s="33"/>
      <c r="L244" s="15">
        <f t="shared" si="10"/>
        <v>0</v>
      </c>
      <c r="M244" s="36">
        <f t="shared" si="11"/>
        <v>0</v>
      </c>
    </row>
    <row r="245" spans="1:13" x14ac:dyDescent="0.45">
      <c r="A245" s="19">
        <v>25</v>
      </c>
      <c r="B245" s="33"/>
      <c r="C245" s="33"/>
      <c r="D245" s="34"/>
      <c r="E245" s="35"/>
      <c r="F245" s="35"/>
      <c r="G245" s="33"/>
      <c r="H245" s="33"/>
      <c r="I245" s="33"/>
      <c r="J245" s="36">
        <f t="shared" si="12"/>
        <v>0</v>
      </c>
      <c r="K245" s="33"/>
      <c r="L245" s="15">
        <f t="shared" si="10"/>
        <v>0</v>
      </c>
      <c r="M245" s="36">
        <f t="shared" si="11"/>
        <v>0</v>
      </c>
    </row>
    <row r="246" spans="1:13" x14ac:dyDescent="0.45">
      <c r="A246" s="19">
        <v>26</v>
      </c>
      <c r="B246" s="33"/>
      <c r="C246" s="33"/>
      <c r="D246" s="34"/>
      <c r="E246" s="35"/>
      <c r="F246" s="35"/>
      <c r="G246" s="33"/>
      <c r="H246" s="33"/>
      <c r="I246" s="33"/>
      <c r="J246" s="36">
        <f t="shared" si="12"/>
        <v>0</v>
      </c>
      <c r="K246" s="33"/>
      <c r="L246" s="15">
        <f t="shared" si="10"/>
        <v>0</v>
      </c>
      <c r="M246" s="36">
        <f t="shared" si="11"/>
        <v>0</v>
      </c>
    </row>
    <row r="247" spans="1:13" x14ac:dyDescent="0.45">
      <c r="A247" s="19">
        <v>27</v>
      </c>
      <c r="B247" s="33"/>
      <c r="C247" s="33"/>
      <c r="D247" s="34"/>
      <c r="E247" s="35"/>
      <c r="F247" s="35"/>
      <c r="G247" s="33"/>
      <c r="H247" s="33"/>
      <c r="I247" s="33"/>
      <c r="J247" s="36">
        <f t="shared" si="12"/>
        <v>0</v>
      </c>
      <c r="K247" s="33"/>
      <c r="L247" s="15">
        <f t="shared" si="10"/>
        <v>0</v>
      </c>
      <c r="M247" s="36">
        <f t="shared" si="11"/>
        <v>0</v>
      </c>
    </row>
    <row r="248" spans="1:13" x14ac:dyDescent="0.45">
      <c r="A248" s="19">
        <v>28</v>
      </c>
      <c r="B248" s="33"/>
      <c r="C248" s="33"/>
      <c r="D248" s="34"/>
      <c r="E248" s="35"/>
      <c r="F248" s="35"/>
      <c r="G248" s="33"/>
      <c r="H248" s="33"/>
      <c r="I248" s="33"/>
      <c r="J248" s="36">
        <f t="shared" si="12"/>
        <v>0</v>
      </c>
      <c r="K248" s="33"/>
      <c r="L248" s="15">
        <f t="shared" si="10"/>
        <v>0</v>
      </c>
      <c r="M248" s="36">
        <f t="shared" si="11"/>
        <v>0</v>
      </c>
    </row>
    <row r="249" spans="1:13" x14ac:dyDescent="0.45">
      <c r="A249" s="19">
        <v>29</v>
      </c>
      <c r="B249" s="33"/>
      <c r="C249" s="33"/>
      <c r="D249" s="34"/>
      <c r="E249" s="35"/>
      <c r="F249" s="35"/>
      <c r="G249" s="33"/>
      <c r="H249" s="33"/>
      <c r="I249" s="33"/>
      <c r="J249" s="36">
        <f t="shared" si="12"/>
        <v>0</v>
      </c>
      <c r="K249" s="33"/>
      <c r="L249" s="15">
        <f t="shared" si="10"/>
        <v>0</v>
      </c>
      <c r="M249" s="36">
        <f t="shared" si="11"/>
        <v>0</v>
      </c>
    </row>
    <row r="250" spans="1:13" x14ac:dyDescent="0.45">
      <c r="A250" s="19">
        <v>30</v>
      </c>
      <c r="B250" s="33"/>
      <c r="C250" s="33"/>
      <c r="D250" s="34"/>
      <c r="E250" s="35"/>
      <c r="F250" s="35"/>
      <c r="G250" s="33"/>
      <c r="H250" s="33"/>
      <c r="I250" s="33"/>
      <c r="J250" s="36">
        <f t="shared" si="12"/>
        <v>0</v>
      </c>
      <c r="K250" s="33"/>
      <c r="L250" s="15">
        <f t="shared" si="10"/>
        <v>0</v>
      </c>
      <c r="M250" s="36">
        <f t="shared" si="11"/>
        <v>0</v>
      </c>
    </row>
    <row r="251" spans="1:13" x14ac:dyDescent="0.45">
      <c r="A251" s="19">
        <v>31</v>
      </c>
      <c r="B251" s="33"/>
      <c r="C251" s="33"/>
      <c r="D251" s="34"/>
      <c r="E251" s="35"/>
      <c r="F251" s="35"/>
      <c r="G251" s="33"/>
      <c r="H251" s="33"/>
      <c r="I251" s="33"/>
      <c r="J251" s="36">
        <f t="shared" si="12"/>
        <v>0</v>
      </c>
      <c r="K251" s="33"/>
      <c r="L251" s="15">
        <f t="shared" si="10"/>
        <v>0</v>
      </c>
      <c r="M251" s="36">
        <f t="shared" si="11"/>
        <v>0</v>
      </c>
    </row>
    <row r="252" spans="1:13" x14ac:dyDescent="0.45">
      <c r="A252" s="19">
        <v>32</v>
      </c>
      <c r="B252" s="33"/>
      <c r="C252" s="33"/>
      <c r="D252" s="34"/>
      <c r="E252" s="35"/>
      <c r="F252" s="35"/>
      <c r="G252" s="33"/>
      <c r="H252" s="33"/>
      <c r="I252" s="33"/>
      <c r="J252" s="36">
        <f t="shared" si="12"/>
        <v>0</v>
      </c>
      <c r="K252" s="33"/>
      <c r="L252" s="15">
        <f t="shared" si="10"/>
        <v>0</v>
      </c>
      <c r="M252" s="36">
        <f t="shared" si="11"/>
        <v>0</v>
      </c>
    </row>
    <row r="253" spans="1:13" x14ac:dyDescent="0.45">
      <c r="A253" s="19">
        <v>33</v>
      </c>
      <c r="B253" s="33"/>
      <c r="C253" s="33"/>
      <c r="D253" s="34"/>
      <c r="E253" s="35"/>
      <c r="F253" s="35"/>
      <c r="G253" s="33"/>
      <c r="H253" s="33"/>
      <c r="I253" s="33"/>
      <c r="J253" s="36">
        <f t="shared" si="12"/>
        <v>0</v>
      </c>
      <c r="K253" s="33"/>
      <c r="L253" s="15">
        <f t="shared" si="10"/>
        <v>0</v>
      </c>
      <c r="M253" s="36">
        <f t="shared" si="11"/>
        <v>0</v>
      </c>
    </row>
    <row r="254" spans="1:13" x14ac:dyDescent="0.45">
      <c r="A254" s="19">
        <v>34</v>
      </c>
      <c r="B254" s="33"/>
      <c r="C254" s="33"/>
      <c r="D254" s="34"/>
      <c r="E254" s="35"/>
      <c r="F254" s="35"/>
      <c r="G254" s="33"/>
      <c r="H254" s="33"/>
      <c r="I254" s="33"/>
      <c r="J254" s="36">
        <f t="shared" si="12"/>
        <v>0</v>
      </c>
      <c r="K254" s="33"/>
      <c r="L254" s="15">
        <f t="shared" si="10"/>
        <v>0</v>
      </c>
      <c r="M254" s="36">
        <f t="shared" si="11"/>
        <v>0</v>
      </c>
    </row>
    <row r="255" spans="1:13" x14ac:dyDescent="0.45">
      <c r="A255" s="19">
        <v>35</v>
      </c>
      <c r="B255" s="33"/>
      <c r="C255" s="33"/>
      <c r="D255" s="34"/>
      <c r="E255" s="35"/>
      <c r="F255" s="35"/>
      <c r="G255" s="33"/>
      <c r="H255" s="33"/>
      <c r="I255" s="33"/>
      <c r="J255" s="36">
        <f t="shared" si="12"/>
        <v>0</v>
      </c>
      <c r="K255" s="33"/>
      <c r="L255" s="15">
        <f t="shared" si="10"/>
        <v>0</v>
      </c>
      <c r="M255" s="36">
        <f t="shared" si="11"/>
        <v>0</v>
      </c>
    </row>
    <row r="256" spans="1:13" x14ac:dyDescent="0.45">
      <c r="A256" s="19">
        <v>36</v>
      </c>
      <c r="B256" s="33"/>
      <c r="C256" s="33"/>
      <c r="D256" s="34"/>
      <c r="E256" s="35"/>
      <c r="F256" s="35"/>
      <c r="G256" s="33"/>
      <c r="H256" s="33"/>
      <c r="I256" s="33"/>
      <c r="J256" s="36">
        <f t="shared" si="12"/>
        <v>0</v>
      </c>
      <c r="K256" s="33"/>
      <c r="L256" s="15">
        <f t="shared" si="10"/>
        <v>0</v>
      </c>
      <c r="M256" s="36">
        <f t="shared" si="11"/>
        <v>0</v>
      </c>
    </row>
    <row r="257" spans="1:13" x14ac:dyDescent="0.45">
      <c r="A257" s="19">
        <v>37</v>
      </c>
      <c r="B257" s="33"/>
      <c r="C257" s="33"/>
      <c r="D257" s="34"/>
      <c r="E257" s="35"/>
      <c r="F257" s="35"/>
      <c r="G257" s="33"/>
      <c r="H257" s="33"/>
      <c r="I257" s="33"/>
      <c r="J257" s="36">
        <f t="shared" si="12"/>
        <v>0</v>
      </c>
      <c r="K257" s="33"/>
      <c r="L257" s="15">
        <f t="shared" si="10"/>
        <v>0</v>
      </c>
      <c r="M257" s="36">
        <f t="shared" si="11"/>
        <v>0</v>
      </c>
    </row>
    <row r="258" spans="1:13" x14ac:dyDescent="0.45">
      <c r="A258" s="19">
        <v>38</v>
      </c>
      <c r="B258" s="33"/>
      <c r="C258" s="33"/>
      <c r="D258" s="34"/>
      <c r="E258" s="35"/>
      <c r="F258" s="35"/>
      <c r="G258" s="33"/>
      <c r="H258" s="33"/>
      <c r="I258" s="33"/>
      <c r="J258" s="36">
        <f t="shared" si="12"/>
        <v>0</v>
      </c>
      <c r="K258" s="33"/>
      <c r="L258" s="15">
        <f t="shared" si="10"/>
        <v>0</v>
      </c>
      <c r="M258" s="36">
        <f t="shared" si="11"/>
        <v>0</v>
      </c>
    </row>
    <row r="259" spans="1:13" x14ac:dyDescent="0.45">
      <c r="A259" s="19">
        <v>39</v>
      </c>
      <c r="B259" s="33"/>
      <c r="C259" s="33"/>
      <c r="D259" s="34"/>
      <c r="E259" s="35"/>
      <c r="F259" s="35"/>
      <c r="G259" s="33"/>
      <c r="H259" s="33"/>
      <c r="I259" s="33"/>
      <c r="J259" s="36">
        <f t="shared" si="12"/>
        <v>0</v>
      </c>
      <c r="K259" s="33"/>
      <c r="L259" s="15">
        <f t="shared" si="10"/>
        <v>0</v>
      </c>
      <c r="M259" s="36">
        <f t="shared" si="11"/>
        <v>0</v>
      </c>
    </row>
    <row r="260" spans="1:13" x14ac:dyDescent="0.45">
      <c r="A260" s="19">
        <v>40</v>
      </c>
      <c r="B260" s="33"/>
      <c r="C260" s="33"/>
      <c r="D260" s="34"/>
      <c r="E260" s="35"/>
      <c r="F260" s="35"/>
      <c r="G260" s="33"/>
      <c r="H260" s="33"/>
      <c r="I260" s="33"/>
      <c r="J260" s="36">
        <f t="shared" si="12"/>
        <v>0</v>
      </c>
      <c r="K260" s="33"/>
      <c r="L260" s="15">
        <f t="shared" si="10"/>
        <v>0</v>
      </c>
      <c r="M260" s="36">
        <f t="shared" si="11"/>
        <v>0</v>
      </c>
    </row>
    <row r="261" spans="1:13" x14ac:dyDescent="0.45">
      <c r="A261" s="19">
        <v>41</v>
      </c>
      <c r="B261" s="33"/>
      <c r="C261" s="33"/>
      <c r="D261" s="34"/>
      <c r="E261" s="35"/>
      <c r="F261" s="35"/>
      <c r="G261" s="33"/>
      <c r="H261" s="33"/>
      <c r="I261" s="33"/>
      <c r="J261" s="36">
        <f t="shared" si="12"/>
        <v>0</v>
      </c>
      <c r="K261" s="33"/>
      <c r="L261" s="15">
        <f t="shared" si="10"/>
        <v>0</v>
      </c>
      <c r="M261" s="36">
        <f t="shared" si="11"/>
        <v>0</v>
      </c>
    </row>
    <row r="262" spans="1:13" x14ac:dyDescent="0.45">
      <c r="A262" s="19">
        <v>42</v>
      </c>
      <c r="B262" s="33"/>
      <c r="C262" s="33"/>
      <c r="D262" s="34"/>
      <c r="E262" s="35"/>
      <c r="F262" s="35"/>
      <c r="G262" s="33"/>
      <c r="H262" s="33"/>
      <c r="I262" s="33"/>
      <c r="J262" s="36">
        <f t="shared" si="12"/>
        <v>0</v>
      </c>
      <c r="K262" s="33"/>
      <c r="L262" s="15">
        <f t="shared" ref="L262:L273" si="13">IF(J262&gt;=$I$2,0,IF(I262="4.ไปอบรม งานอื่นที่มอบหมาย",1,0))</f>
        <v>0</v>
      </c>
      <c r="M262" s="36">
        <f t="shared" ref="M262:M273" si="14">(K262*60)/1440</f>
        <v>0</v>
      </c>
    </row>
    <row r="263" spans="1:13" x14ac:dyDescent="0.45">
      <c r="A263" s="19">
        <v>43</v>
      </c>
      <c r="B263" s="33"/>
      <c r="C263" s="33"/>
      <c r="D263" s="34"/>
      <c r="E263" s="35"/>
      <c r="F263" s="35"/>
      <c r="G263" s="33"/>
      <c r="H263" s="33"/>
      <c r="I263" s="33"/>
      <c r="J263" s="36">
        <f t="shared" si="12"/>
        <v>0</v>
      </c>
      <c r="K263" s="33"/>
      <c r="L263" s="15">
        <f t="shared" si="13"/>
        <v>0</v>
      </c>
      <c r="M263" s="36">
        <f t="shared" si="14"/>
        <v>0</v>
      </c>
    </row>
    <row r="264" spans="1:13" x14ac:dyDescent="0.45">
      <c r="A264" s="19">
        <v>44</v>
      </c>
      <c r="B264" s="33"/>
      <c r="C264" s="33"/>
      <c r="D264" s="34"/>
      <c r="E264" s="35"/>
      <c r="F264" s="35"/>
      <c r="G264" s="33"/>
      <c r="H264" s="33"/>
      <c r="I264" s="33"/>
      <c r="J264" s="36">
        <f t="shared" si="12"/>
        <v>0</v>
      </c>
      <c r="K264" s="33"/>
      <c r="L264" s="15">
        <f t="shared" si="13"/>
        <v>0</v>
      </c>
      <c r="M264" s="36">
        <f t="shared" si="14"/>
        <v>0</v>
      </c>
    </row>
    <row r="265" spans="1:13" x14ac:dyDescent="0.45">
      <c r="A265" s="19">
        <v>45</v>
      </c>
      <c r="B265" s="33"/>
      <c r="C265" s="33"/>
      <c r="D265" s="34"/>
      <c r="E265" s="35"/>
      <c r="F265" s="35"/>
      <c r="G265" s="33"/>
      <c r="H265" s="33"/>
      <c r="I265" s="33"/>
      <c r="J265" s="36">
        <f t="shared" si="12"/>
        <v>0</v>
      </c>
      <c r="K265" s="33"/>
      <c r="L265" s="15">
        <f t="shared" si="13"/>
        <v>0</v>
      </c>
      <c r="M265" s="36">
        <f t="shared" si="14"/>
        <v>0</v>
      </c>
    </row>
    <row r="266" spans="1:13" x14ac:dyDescent="0.45">
      <c r="A266" s="19">
        <v>46</v>
      </c>
      <c r="B266" s="33"/>
      <c r="C266" s="33"/>
      <c r="D266" s="34"/>
      <c r="E266" s="35"/>
      <c r="F266" s="35"/>
      <c r="G266" s="33"/>
      <c r="H266" s="33"/>
      <c r="I266" s="33"/>
      <c r="J266" s="36">
        <f t="shared" si="12"/>
        <v>0</v>
      </c>
      <c r="K266" s="33"/>
      <c r="L266" s="15">
        <f t="shared" si="13"/>
        <v>0</v>
      </c>
      <c r="M266" s="36">
        <f t="shared" si="14"/>
        <v>0</v>
      </c>
    </row>
    <row r="267" spans="1:13" x14ac:dyDescent="0.45">
      <c r="A267" s="19">
        <v>47</v>
      </c>
      <c r="B267" s="33"/>
      <c r="C267" s="33"/>
      <c r="D267" s="34"/>
      <c r="E267" s="35"/>
      <c r="F267" s="35"/>
      <c r="G267" s="33"/>
      <c r="H267" s="33"/>
      <c r="I267" s="33"/>
      <c r="J267" s="36">
        <f t="shared" si="12"/>
        <v>0</v>
      </c>
      <c r="K267" s="33"/>
      <c r="L267" s="15">
        <f t="shared" si="13"/>
        <v>0</v>
      </c>
      <c r="M267" s="36">
        <f t="shared" si="14"/>
        <v>0</v>
      </c>
    </row>
    <row r="268" spans="1:13" x14ac:dyDescent="0.45">
      <c r="A268" s="19">
        <v>48</v>
      </c>
      <c r="B268" s="33"/>
      <c r="C268" s="33"/>
      <c r="D268" s="34"/>
      <c r="E268" s="35"/>
      <c r="F268" s="35"/>
      <c r="G268" s="33"/>
      <c r="H268" s="33"/>
      <c r="I268" s="33"/>
      <c r="J268" s="36">
        <f t="shared" si="12"/>
        <v>0</v>
      </c>
      <c r="K268" s="33"/>
      <c r="L268" s="15">
        <f t="shared" si="13"/>
        <v>0</v>
      </c>
      <c r="M268" s="36">
        <f t="shared" si="14"/>
        <v>0</v>
      </c>
    </row>
    <row r="269" spans="1:13" x14ac:dyDescent="0.45">
      <c r="A269" s="19">
        <v>49</v>
      </c>
      <c r="B269" s="33"/>
      <c r="C269" s="33"/>
      <c r="D269" s="34"/>
      <c r="E269" s="35"/>
      <c r="F269" s="35"/>
      <c r="G269" s="33"/>
      <c r="H269" s="33"/>
      <c r="I269" s="33"/>
      <c r="J269" s="36">
        <f t="shared" si="12"/>
        <v>0</v>
      </c>
      <c r="K269" s="33"/>
      <c r="L269" s="15">
        <f t="shared" si="13"/>
        <v>0</v>
      </c>
      <c r="M269" s="36">
        <f t="shared" si="14"/>
        <v>0</v>
      </c>
    </row>
    <row r="270" spans="1:13" x14ac:dyDescent="0.45">
      <c r="A270" s="19">
        <v>50</v>
      </c>
      <c r="B270" s="33"/>
      <c r="C270" s="33"/>
      <c r="D270" s="34"/>
      <c r="E270" s="35"/>
      <c r="F270" s="35"/>
      <c r="G270" s="33"/>
      <c r="H270" s="33"/>
      <c r="I270" s="33"/>
      <c r="J270" s="36">
        <f t="shared" si="12"/>
        <v>0</v>
      </c>
      <c r="K270" s="33"/>
      <c r="L270" s="15">
        <f t="shared" si="13"/>
        <v>0</v>
      </c>
      <c r="M270" s="36">
        <f t="shared" si="14"/>
        <v>0</v>
      </c>
    </row>
    <row r="271" spans="1:13" x14ac:dyDescent="0.45">
      <c r="A271" s="19">
        <v>51</v>
      </c>
      <c r="B271" s="33"/>
      <c r="C271" s="33"/>
      <c r="D271" s="34"/>
      <c r="E271" s="35"/>
      <c r="F271" s="35"/>
      <c r="G271" s="33"/>
      <c r="H271" s="33"/>
      <c r="I271" s="33"/>
      <c r="J271" s="36">
        <f t="shared" si="12"/>
        <v>0</v>
      </c>
      <c r="K271" s="33"/>
      <c r="L271" s="15">
        <f t="shared" si="13"/>
        <v>0</v>
      </c>
      <c r="M271" s="36">
        <f t="shared" si="14"/>
        <v>0</v>
      </c>
    </row>
    <row r="272" spans="1:13" x14ac:dyDescent="0.45">
      <c r="A272" s="19">
        <v>52</v>
      </c>
      <c r="B272" s="33"/>
      <c r="C272" s="33"/>
      <c r="D272" s="34"/>
      <c r="E272" s="35"/>
      <c r="F272" s="35"/>
      <c r="G272" s="33"/>
      <c r="H272" s="33"/>
      <c r="I272" s="33"/>
      <c r="J272" s="36">
        <f t="shared" si="12"/>
        <v>0</v>
      </c>
      <c r="K272" s="33"/>
      <c r="L272" s="15">
        <f t="shared" si="13"/>
        <v>0</v>
      </c>
      <c r="M272" s="36">
        <f t="shared" si="14"/>
        <v>0</v>
      </c>
    </row>
    <row r="273" spans="1:13" x14ac:dyDescent="0.45">
      <c r="A273" s="19">
        <v>53</v>
      </c>
      <c r="B273" s="33"/>
      <c r="C273" s="33"/>
      <c r="D273" s="34"/>
      <c r="E273" s="35"/>
      <c r="F273" s="35"/>
      <c r="G273" s="33"/>
      <c r="H273" s="33"/>
      <c r="I273" s="33"/>
      <c r="J273" s="36">
        <f t="shared" si="12"/>
        <v>0</v>
      </c>
      <c r="K273" s="33"/>
      <c r="L273" s="15">
        <f t="shared" si="13"/>
        <v>0</v>
      </c>
      <c r="M273" s="36">
        <f t="shared" si="14"/>
        <v>0</v>
      </c>
    </row>
  </sheetData>
  <sheetProtection algorithmName="SHA-512" hashValue="7Axq0hBwlD5DJv/iewf8LN1c9ZkxjpOZQj4gz+rWs3dPyMOuYiFowd90cEjKHTJQPezqcLhI/+f3jsKycnEgzg==" saltValue="TSvFZVQg9x6yrWCdxBmHog==" spinCount="100000" sheet="1" objects="1" scenarios="1" selectLockedCells="1"/>
  <mergeCells count="7">
    <mergeCell ref="B2:C2"/>
    <mergeCell ref="E2:G2"/>
    <mergeCell ref="A220:F220"/>
    <mergeCell ref="A4:F4"/>
    <mergeCell ref="A58:F58"/>
    <mergeCell ref="A112:F112"/>
    <mergeCell ref="A166:F166"/>
  </mergeCells>
  <dataValidations count="1">
    <dataValidation type="list" allowBlank="1" showInputMessage="1" showErrorMessage="1" promptTitle="นาที" sqref="I5:I57 I59:I111 I113:I165 I167:I219 I221:I273" xr:uid="{00000000-0002-0000-0100-000000000000}">
      <formula1>"1.ลาตามระเบียบ,2.สอนไม่ครบ 5 วัน,3.ปิดภาคเรียน,4.ไปอบรม งานอื่นที่มอบหมาย"</formula1>
    </dataValidation>
  </dataValidations>
  <pageMargins left="0.25" right="0.25" top="0.75" bottom="0.75" header="0.3" footer="0.3"/>
  <pageSetup paperSize="9" scale="86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8"/>
  <sheetViews>
    <sheetView workbookViewId="0">
      <selection activeCell="L34" sqref="L34"/>
    </sheetView>
  </sheetViews>
  <sheetFormatPr defaultColWidth="9" defaultRowHeight="22.5" x14ac:dyDescent="0.45"/>
  <cols>
    <col min="1" max="1" width="7.125" style="16" customWidth="1"/>
    <col min="2" max="3" width="16.5" style="16" bestFit="1" customWidth="1"/>
    <col min="4" max="4" width="12.5" style="16" customWidth="1"/>
    <col min="5" max="5" width="28.375" style="15" bestFit="1" customWidth="1"/>
    <col min="6" max="6" width="9" style="15"/>
    <col min="7" max="7" width="22.5" style="15" customWidth="1"/>
    <col min="8" max="16384" width="9" style="15"/>
  </cols>
  <sheetData>
    <row r="1" spans="1:8" ht="32.25" x14ac:dyDescent="0.7">
      <c r="A1" s="73" t="s">
        <v>38</v>
      </c>
      <c r="B1" s="73"/>
      <c r="C1" s="73"/>
      <c r="D1" s="73"/>
      <c r="E1" s="73"/>
      <c r="F1" s="73"/>
      <c r="G1" s="73"/>
    </row>
    <row r="2" spans="1:8" x14ac:dyDescent="0.45">
      <c r="B2" s="18"/>
      <c r="C2" s="18"/>
      <c r="D2" s="18"/>
      <c r="E2" s="18"/>
      <c r="F2" s="18"/>
      <c r="G2" s="18"/>
      <c r="H2" s="18"/>
    </row>
    <row r="3" spans="1:8" ht="67.5" x14ac:dyDescent="0.45">
      <c r="A3" s="41" t="s">
        <v>25</v>
      </c>
      <c r="B3" s="41" t="s">
        <v>17</v>
      </c>
      <c r="C3" s="41" t="s">
        <v>6</v>
      </c>
      <c r="D3" s="42" t="s">
        <v>26</v>
      </c>
      <c r="E3" s="42" t="s">
        <v>27</v>
      </c>
      <c r="F3" s="41" t="s">
        <v>23</v>
      </c>
      <c r="G3" s="42" t="s">
        <v>28</v>
      </c>
    </row>
    <row r="4" spans="1:8" x14ac:dyDescent="0.45">
      <c r="A4" s="20">
        <v>1</v>
      </c>
      <c r="B4" s="39" t="str">
        <f>กำหนดวันยื่น!B$5</f>
        <v/>
      </c>
      <c r="C4" s="39" t="str">
        <f>กำหนดวันยื่น!B$7</f>
        <v/>
      </c>
      <c r="D4" s="38" t="str">
        <f>IF(B4="","",'กรอกข้อมูลก่อน 5 ก.ค.2560'!J4)</f>
        <v/>
      </c>
      <c r="E4" s="38" t="str">
        <f>IF(B4="","",'กรอกข้อมูลก่อน 5 ก.ค.2560'!K4)</f>
        <v/>
      </c>
      <c r="F4" s="38" t="str">
        <f>IF(B4="","",D4+E4)</f>
        <v/>
      </c>
      <c r="G4" s="40" t="str">
        <f>IF(B4="","",IF('กรอกข้อมูลก่อน 5 ก.ค.2560'!I4&gt;0,"ไม่ผ่าน","ผ่าน"))</f>
        <v/>
      </c>
    </row>
    <row r="5" spans="1:8" x14ac:dyDescent="0.45">
      <c r="A5" s="30">
        <v>2</v>
      </c>
      <c r="B5" s="39" t="str">
        <f>กำหนดวันยื่น!C$5</f>
        <v/>
      </c>
      <c r="C5" s="39" t="str">
        <f>กำหนดวันยื่น!C$7</f>
        <v/>
      </c>
      <c r="D5" s="38" t="str">
        <f>IF(B5="","",'กรอกข้อมูลก่อน 5 ก.ค.2560'!J58)</f>
        <v/>
      </c>
      <c r="E5" s="38" t="str">
        <f>IF(B5="","",'กรอกข้อมูลก่อน 5 ก.ค.2560'!K58)</f>
        <v/>
      </c>
      <c r="F5" s="38" t="str">
        <f t="shared" ref="F5:F8" si="0">IF(B5="","",D5+E5)</f>
        <v/>
      </c>
      <c r="G5" s="40" t="str">
        <f>IF(B5="","",IF('กรอกข้อมูลก่อน 5 ก.ค.2560'!I58&gt;0,"ไม่ผ่าน","ผ่าน"))</f>
        <v/>
      </c>
    </row>
    <row r="6" spans="1:8" x14ac:dyDescent="0.45">
      <c r="A6" s="29">
        <v>3</v>
      </c>
      <c r="B6" s="39" t="str">
        <f>กำหนดวันยื่น!D$5</f>
        <v/>
      </c>
      <c r="C6" s="39" t="str">
        <f>กำหนดวันยื่น!D$7</f>
        <v/>
      </c>
      <c r="D6" s="38" t="str">
        <f>IF(B6="","",'กรอกข้อมูลก่อน 5 ก.ค.2560'!J112)</f>
        <v/>
      </c>
      <c r="E6" s="38" t="str">
        <f>IF(B6="","",'กรอกข้อมูลก่อน 5 ก.ค.2560'!K112)</f>
        <v/>
      </c>
      <c r="F6" s="38" t="str">
        <f t="shared" si="0"/>
        <v/>
      </c>
      <c r="G6" s="40" t="str">
        <f>IF(B6="","",IF('กรอกข้อมูลก่อน 5 ก.ค.2560'!I112&gt;0,"ไม่ผ่าน","ผ่าน"))</f>
        <v/>
      </c>
    </row>
    <row r="7" spans="1:8" x14ac:dyDescent="0.45">
      <c r="A7" s="28">
        <v>4</v>
      </c>
      <c r="B7" s="39" t="str">
        <f>กำหนดวันยื่น!E$5</f>
        <v/>
      </c>
      <c r="C7" s="39" t="str">
        <f>กำหนดวันยื่น!E$7</f>
        <v/>
      </c>
      <c r="D7" s="38" t="str">
        <f>IF(B7="","",'กรอกข้อมูลก่อน 5 ก.ค.2560'!J166)</f>
        <v/>
      </c>
      <c r="E7" s="38" t="str">
        <f>IF(B7="","",'กรอกข้อมูลก่อน 5 ก.ค.2560'!K166)</f>
        <v/>
      </c>
      <c r="F7" s="38" t="str">
        <f t="shared" si="0"/>
        <v/>
      </c>
      <c r="G7" s="40" t="str">
        <f>IF(B7="","",IF('กรอกข้อมูลก่อน 5 ก.ค.2560'!I166&gt;0,"ไม่ผ่าน","ผ่าน"))</f>
        <v/>
      </c>
    </row>
    <row r="8" spans="1:8" x14ac:dyDescent="0.45">
      <c r="A8" s="27">
        <v>5</v>
      </c>
      <c r="B8" s="39" t="str">
        <f>กำหนดวันยื่น!F$5</f>
        <v/>
      </c>
      <c r="C8" s="39" t="str">
        <f>กำหนดวันยื่น!F$7</f>
        <v/>
      </c>
      <c r="D8" s="38" t="str">
        <f>IF(B8="","",'กรอกข้อมูลก่อน 5 ก.ค.2560'!J220)</f>
        <v/>
      </c>
      <c r="E8" s="38" t="str">
        <f>IF(B8="","",'กรอกข้อมูลก่อน 5 ก.ค.2560'!K220)</f>
        <v/>
      </c>
      <c r="F8" s="38" t="str">
        <f t="shared" si="0"/>
        <v/>
      </c>
      <c r="G8" s="40" t="str">
        <f>IF(B8="","",IF('กรอกข้อมูลก่อน 5 ก.ค.2560'!I220&gt;0,"ไม่ผ่าน","ผ่าน"))</f>
        <v/>
      </c>
    </row>
  </sheetData>
  <sheetProtection algorithmName="SHA-512" hashValue="t8DcuMGeYTxi7/EdA+9z3vjLNzlzHmw4Q08EqpboCeih63FUM3yJv1SiSiAa08Br4rAFwO8Ba8DPg3CfH9Mydw==" saltValue="UeWGJjBkj0rXh3ZXBwrZtw==" spinCount="100000" sheet="1" objects="1" scenarios="1" selectLockedCells="1"/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7"/>
  <sheetViews>
    <sheetView workbookViewId="0">
      <selection activeCell="O41" sqref="O41"/>
    </sheetView>
  </sheetViews>
  <sheetFormatPr defaultColWidth="9" defaultRowHeight="22.5" x14ac:dyDescent="0.45"/>
  <cols>
    <col min="1" max="1" width="12.875" style="15" customWidth="1"/>
    <col min="2" max="2" width="12.625" style="15" customWidth="1"/>
    <col min="3" max="3" width="14.375" style="15" customWidth="1"/>
    <col min="4" max="4" width="21.5" style="15" customWidth="1"/>
    <col min="5" max="5" width="13" style="15" customWidth="1"/>
    <col min="6" max="16384" width="9" style="15"/>
  </cols>
  <sheetData>
    <row r="1" spans="1:5" ht="41.25" customHeight="1" x14ac:dyDescent="0.45">
      <c r="A1" s="74" t="s">
        <v>33</v>
      </c>
      <c r="B1" s="74"/>
      <c r="C1" s="74"/>
      <c r="D1" s="74"/>
      <c r="E1" s="74"/>
    </row>
    <row r="2" spans="1:5" ht="90" x14ac:dyDescent="0.45">
      <c r="A2" s="45" t="s">
        <v>34</v>
      </c>
      <c r="B2" s="45" t="s">
        <v>15</v>
      </c>
      <c r="C2" s="45" t="s">
        <v>26</v>
      </c>
      <c r="D2" s="45" t="s">
        <v>27</v>
      </c>
      <c r="E2" s="45" t="s">
        <v>23</v>
      </c>
    </row>
    <row r="3" spans="1:5" x14ac:dyDescent="0.45">
      <c r="A3" s="46">
        <f>IF('กรอกข้อมูลก่อน 5 ก.ค.2560'!B5="","",'กรอกข้อมูลก่อน 5 ก.ค.2560'!B5)</f>
        <v>2556</v>
      </c>
      <c r="B3" s="47">
        <f>IF(A3="","",1)</f>
        <v>1</v>
      </c>
      <c r="C3" s="38" t="str">
        <f>IF(SUMIFS('กรอกข้อมูลก่อน 5 ก.ค.2560'!J$5:J$57,'กรอกข้อมูลก่อน 5 ก.ค.2560'!B$5:B$57,A3,'กรอกข้อมูลก่อน 5 ก.ค.2560'!C$5:C$57,B3)+SUMIFS('กรอกข้อมูลก่อน 5 ก.ค.2560'!J$59:J$111,'กรอกข้อมูลก่อน 5 ก.ค.2560'!B$59:B$111,A3,'กรอกข้อมูลก่อน 5 ก.ค.2560'!C$59:C$111,B3)+SUMIFS('กรอกข้อมูลก่อน 5 ก.ค.2560'!J$113:J$165,'กรอกข้อมูลก่อน 5 ก.ค.2560'!B$113:B$165,A3,'กรอกข้อมูลก่อน 5 ก.ค.2560'!C$113:C$165,B3)+SUMIFS('กรอกข้อมูลก่อน 5 ก.ค.2560'!J$167:J$219,'กรอกข้อมูลก่อน 5 ก.ค.2560'!B$167:B$219,A3,'กรอกข้อมูลก่อน 5 ก.ค.2560'!C$167:C$219,B3)+SUMIFS('กรอกข้อมูลก่อน 5 ก.ค.2560'!J$221:J$273,'กรอกข้อมูลก่อน 5 ก.ค.2560'!B$221:B$273,A3,'กรอกข้อมูลก่อน 5 ก.ค.2560'!C$221:C$273,B3)=0,"",SUMIFS('กรอกข้อมูลก่อน 5 ก.ค.2560'!J$5:J$57,'กรอกข้อมูลก่อน 5 ก.ค.2560'!B$5:B$57,A3,'กรอกข้อมูลก่อน 5 ก.ค.2560'!C$5:C$57,B3)+SUMIFS('กรอกข้อมูลก่อน 5 ก.ค.2560'!J$59:J$111,'กรอกข้อมูลก่อน 5 ก.ค.2560'!B$59:B$111,A3,'กรอกข้อมูลก่อน 5 ก.ค.2560'!C$59:C$111,B3)+SUMIFS('กรอกข้อมูลก่อน 5 ก.ค.2560'!J$113:J$165,'กรอกข้อมูลก่อน 5 ก.ค.2560'!B$113:B$165,A3,'กรอกข้อมูลก่อน 5 ก.ค.2560'!C$113:C$165,B3)+SUMIFS('กรอกข้อมูลก่อน 5 ก.ค.2560'!J$167:J$219,'กรอกข้อมูลก่อน 5 ก.ค.2560'!B$167:B$219,A3,'กรอกข้อมูลก่อน 5 ก.ค.2560'!C$167:C$219,B3)+SUMIFS('กรอกข้อมูลก่อน 5 ก.ค.2560'!J$221:J$273,'กรอกข้อมูลก่อน 5 ก.ค.2560'!B$221:B$273,A3,'กรอกข้อมูลก่อน 5 ก.ค.2560'!C$221:C$273,B3))</f>
        <v/>
      </c>
      <c r="D3" s="38" t="str">
        <f>IF(SUMIFS('กรอกข้อมูลก่อน 5 ก.ค.2560'!M$5:M$57,'กรอกข้อมูลก่อน 5 ก.ค.2560'!B$5:B$57,A3,'กรอกข้อมูลก่อน 5 ก.ค.2560'!C$5:C$57,B3)+SUMIFS('กรอกข้อมูลก่อน 5 ก.ค.2560'!M$59:M$111,'กรอกข้อมูลก่อน 5 ก.ค.2560'!B$59:B$111,A3,'กรอกข้อมูลก่อน 5 ก.ค.2560'!C$59:C$111,B3)+SUMIFS('กรอกข้อมูลก่อน 5 ก.ค.2560'!M$113:M$165,'กรอกข้อมูลก่อน 5 ก.ค.2560'!B$113:B$165,A3,'กรอกข้อมูลก่อน 5 ก.ค.2560'!C$113:C$165,B3)+SUMIFS('กรอกข้อมูลก่อน 5 ก.ค.2560'!M$167:M$219,'กรอกข้อมูลก่อน 5 ก.ค.2560'!B$167:B$219,A3,'กรอกข้อมูลก่อน 5 ก.ค.2560'!C$167:C$219,B3)+SUMIFS('กรอกข้อมูลก่อน 5 ก.ค.2560'!M$221:M$273,'กรอกข้อมูลก่อน 5 ก.ค.2560'!B$221:B$273,A3,'กรอกข้อมูลก่อน 5 ก.ค.2560'!C$221:C$273,B3)=0,"",SUMIFS('กรอกข้อมูลก่อน 5 ก.ค.2560'!M$5:M$57,'กรอกข้อมูลก่อน 5 ก.ค.2560'!B$5:B$57,A3,'กรอกข้อมูลก่อน 5 ก.ค.2560'!C$5:C$57,B3)+SUMIFS('กรอกข้อมูลก่อน 5 ก.ค.2560'!M$59:M$111,'กรอกข้อมูลก่อน 5 ก.ค.2560'!B$59:B$111,A3,'กรอกข้อมูลก่อน 5 ก.ค.2560'!C$59:C$111,B3)+SUMIFS('กรอกข้อมูลก่อน 5 ก.ค.2560'!M$113:M$165,'กรอกข้อมูลก่อน 5 ก.ค.2560'!B$113:B$165,A3,'กรอกข้อมูลก่อน 5 ก.ค.2560'!C$113:C$165,B3)+SUMIFS('กรอกข้อมูลก่อน 5 ก.ค.2560'!M$167:M$219,'กรอกข้อมูลก่อน 5 ก.ค.2560'!B$167:B$219,A3,'กรอกข้อมูลก่อน 5 ก.ค.2560'!C$167:C$219,B3)+SUMIFS('กรอกข้อมูลก่อน 5 ก.ค.2560'!M$221:M$273,'กรอกข้อมูลก่อน 5 ก.ค.2560'!B$221:B$273,A3,'กรอกข้อมูลก่อน 5 ก.ค.2560'!C$221:C$273,B3))</f>
        <v/>
      </c>
      <c r="E3" s="38" t="str">
        <f>IF(AND(C3="",D3=""),"",IF(C3="",D3,IF(D3="",C3,C3+D3)))</f>
        <v/>
      </c>
    </row>
    <row r="4" spans="1:5" x14ac:dyDescent="0.45">
      <c r="A4" s="20">
        <f>IF(A$3&gt;2559,"",A$3)</f>
        <v>2556</v>
      </c>
      <c r="B4" s="47">
        <f>IF(A4="","",2)</f>
        <v>2</v>
      </c>
      <c r="C4" s="38">
        <f>IF(SUMIFS('กรอกข้อมูลก่อน 5 ก.ค.2560'!J$5:J$57,'กรอกข้อมูลก่อน 5 ก.ค.2560'!B$5:B$57,A4,'กรอกข้อมูลก่อน 5 ก.ค.2560'!C$5:C$57,B4)+SUMIFS('กรอกข้อมูลก่อน 5 ก.ค.2560'!J$59:J$111,'กรอกข้อมูลก่อน 5 ก.ค.2560'!B$59:B$111,A4,'กรอกข้อมูลก่อน 5 ก.ค.2560'!C$59:C$111,B4)+SUMIFS('กรอกข้อมูลก่อน 5 ก.ค.2560'!J$113:J$165,'กรอกข้อมูลก่อน 5 ก.ค.2560'!B$113:B$165,A4,'กรอกข้อมูลก่อน 5 ก.ค.2560'!C$113:C$165,B4)+SUMIFS('กรอกข้อมูลก่อน 5 ก.ค.2560'!J$167:J$219,'กรอกข้อมูลก่อน 5 ก.ค.2560'!B$167:B$219,A4,'กรอกข้อมูลก่อน 5 ก.ค.2560'!C$167:C$219,B4)+SUMIFS('กรอกข้อมูลก่อน 5 ก.ค.2560'!J$221:J$273,'กรอกข้อมูลก่อน 5 ก.ค.2560'!B$221:B$273,A4,'กรอกข้อมูลก่อน 5 ก.ค.2560'!C$221:C$273,B4)=0,"",SUMIFS('กรอกข้อมูลก่อน 5 ก.ค.2560'!J$5:J$57,'กรอกข้อมูลก่อน 5 ก.ค.2560'!B$5:B$57,A4,'กรอกข้อมูลก่อน 5 ก.ค.2560'!C$5:C$57,B4)+SUMIFS('กรอกข้อมูลก่อน 5 ก.ค.2560'!J$59:J$111,'กรอกข้อมูลก่อน 5 ก.ค.2560'!B$59:B$111,A4,'กรอกข้อมูลก่อน 5 ก.ค.2560'!C$59:C$111,B4)+SUMIFS('กรอกข้อมูลก่อน 5 ก.ค.2560'!J$113:J$165,'กรอกข้อมูลก่อน 5 ก.ค.2560'!B$113:B$165,A4,'กรอกข้อมูลก่อน 5 ก.ค.2560'!C$113:C$165,B4)+SUMIFS('กรอกข้อมูลก่อน 5 ก.ค.2560'!J$167:J$219,'กรอกข้อมูลก่อน 5 ก.ค.2560'!B$167:B$219,A4,'กรอกข้อมูลก่อน 5 ก.ค.2560'!C$167:C$219,B4)+SUMIFS('กรอกข้อมูลก่อน 5 ก.ค.2560'!J$221:J$273,'กรอกข้อมูลก่อน 5 ก.ค.2560'!B$221:B$273,A4,'กรอกข้อมูลก่อน 5 ก.ค.2560'!C$221:C$273,B4))</f>
        <v>1.7708333333333335</v>
      </c>
      <c r="D4" s="38">
        <f>IF(SUMIFS('กรอกข้อมูลก่อน 5 ก.ค.2560'!M$5:M$57,'กรอกข้อมูลก่อน 5 ก.ค.2560'!B$5:B$57,A4,'กรอกข้อมูลก่อน 5 ก.ค.2560'!C$5:C$57,B4)+SUMIFS('กรอกข้อมูลก่อน 5 ก.ค.2560'!M$59:M$111,'กรอกข้อมูลก่อน 5 ก.ค.2560'!B$59:B$111,A4,'กรอกข้อมูลก่อน 5 ก.ค.2560'!C$59:C$111,B4)+SUMIFS('กรอกข้อมูลก่อน 5 ก.ค.2560'!M$113:M$165,'กรอกข้อมูลก่อน 5 ก.ค.2560'!B$113:B$165,A4,'กรอกข้อมูลก่อน 5 ก.ค.2560'!C$113:C$165,B4)+SUMIFS('กรอกข้อมูลก่อน 5 ก.ค.2560'!M$167:M$219,'กรอกข้อมูลก่อน 5 ก.ค.2560'!B$167:B$219,A4,'กรอกข้อมูลก่อน 5 ก.ค.2560'!C$167:C$219,B4)+SUMIFS('กรอกข้อมูลก่อน 5 ก.ค.2560'!M$221:M$273,'กรอกข้อมูลก่อน 5 ก.ค.2560'!B$221:B$273,A4,'กรอกข้อมูลก่อน 5 ก.ค.2560'!C$221:C$273,B4)=0,"",SUMIFS('กรอกข้อมูลก่อน 5 ก.ค.2560'!M$5:M$57,'กรอกข้อมูลก่อน 5 ก.ค.2560'!B$5:B$57,A4,'กรอกข้อมูลก่อน 5 ก.ค.2560'!C$5:C$57,B4)+SUMIFS('กรอกข้อมูลก่อน 5 ก.ค.2560'!M$59:M$111,'กรอกข้อมูลก่อน 5 ก.ค.2560'!B$59:B$111,A4,'กรอกข้อมูลก่อน 5 ก.ค.2560'!C$59:C$111,B4)+SUMIFS('กรอกข้อมูลก่อน 5 ก.ค.2560'!M$113:M$165,'กรอกข้อมูลก่อน 5 ก.ค.2560'!B$113:B$165,A4,'กรอกข้อมูลก่อน 5 ก.ค.2560'!C$113:C$165,B4)+SUMIFS('กรอกข้อมูลก่อน 5 ก.ค.2560'!M$167:M$219,'กรอกข้อมูลก่อน 5 ก.ค.2560'!B$167:B$219,A4,'กรอกข้อมูลก่อน 5 ก.ค.2560'!C$167:C$219,B4)+SUMIFS('กรอกข้อมูลก่อน 5 ก.ค.2560'!M$221:M$273,'กรอกข้อมูลก่อน 5 ก.ค.2560'!B$221:B$273,A4,'กรอกข้อมูลก่อน 5 ก.ค.2560'!C$221:C$273,B4))</f>
        <v>0.1111111111111111</v>
      </c>
      <c r="E4" s="38">
        <f t="shared" ref="E4:E17" si="0">IF(AND(C4="",D4=""),"",IF(C4="",D4,IF(D4="",C4,C4+D4)))</f>
        <v>1.8819444444444446</v>
      </c>
    </row>
    <row r="5" spans="1:5" x14ac:dyDescent="0.45">
      <c r="A5" s="20">
        <f>IF(A$3&gt;2559,"",A$3)</f>
        <v>2556</v>
      </c>
      <c r="B5" s="47">
        <f>IF(A5="","",3)</f>
        <v>3</v>
      </c>
      <c r="C5" s="38" t="str">
        <f>IF(SUMIFS('กรอกข้อมูลก่อน 5 ก.ค.2560'!J$5:J$57,'กรอกข้อมูลก่อน 5 ก.ค.2560'!B$5:B$57,A5,'กรอกข้อมูลก่อน 5 ก.ค.2560'!C$5:C$57,B5)+SUMIFS('กรอกข้อมูลก่อน 5 ก.ค.2560'!J$59:J$111,'กรอกข้อมูลก่อน 5 ก.ค.2560'!B$59:B$111,A5,'กรอกข้อมูลก่อน 5 ก.ค.2560'!C$59:C$111,B5)+SUMIFS('กรอกข้อมูลก่อน 5 ก.ค.2560'!J$113:J$165,'กรอกข้อมูลก่อน 5 ก.ค.2560'!B$113:B$165,A5,'กรอกข้อมูลก่อน 5 ก.ค.2560'!C$113:C$165,B5)+SUMIFS('กรอกข้อมูลก่อน 5 ก.ค.2560'!J$167:J$219,'กรอกข้อมูลก่อน 5 ก.ค.2560'!B$167:B$219,A5,'กรอกข้อมูลก่อน 5 ก.ค.2560'!C$167:C$219,B5)+SUMIFS('กรอกข้อมูลก่อน 5 ก.ค.2560'!J$221:J$273,'กรอกข้อมูลก่อน 5 ก.ค.2560'!B$221:B$273,A5,'กรอกข้อมูลก่อน 5 ก.ค.2560'!C$221:C$273,B5)=0,"",SUMIFS('กรอกข้อมูลก่อน 5 ก.ค.2560'!J$5:J$57,'กรอกข้อมูลก่อน 5 ก.ค.2560'!B$5:B$57,A5,'กรอกข้อมูลก่อน 5 ก.ค.2560'!C$5:C$57,B5)+SUMIFS('กรอกข้อมูลก่อน 5 ก.ค.2560'!J$59:J$111,'กรอกข้อมูลก่อน 5 ก.ค.2560'!B$59:B$111,A5,'กรอกข้อมูลก่อน 5 ก.ค.2560'!C$59:C$111,B5)+SUMIFS('กรอกข้อมูลก่อน 5 ก.ค.2560'!J$113:J$165,'กรอกข้อมูลก่อน 5 ก.ค.2560'!B$113:B$165,A5,'กรอกข้อมูลก่อน 5 ก.ค.2560'!C$113:C$165,B5)+SUMIFS('กรอกข้อมูลก่อน 5 ก.ค.2560'!J$167:J$219,'กรอกข้อมูลก่อน 5 ก.ค.2560'!B$167:B$219,A5,'กรอกข้อมูลก่อน 5 ก.ค.2560'!C$167:C$219,B5)+SUMIFS('กรอกข้อมูลก่อน 5 ก.ค.2560'!J$221:J$273,'กรอกข้อมูลก่อน 5 ก.ค.2560'!B$221:B$273,A5,'กรอกข้อมูลก่อน 5 ก.ค.2560'!C$221:C$273,B5))</f>
        <v/>
      </c>
      <c r="D5" s="38" t="str">
        <f>IF(SUMIFS('กรอกข้อมูลก่อน 5 ก.ค.2560'!M$5:M$57,'กรอกข้อมูลก่อน 5 ก.ค.2560'!B$5:B$57,A5,'กรอกข้อมูลก่อน 5 ก.ค.2560'!C$5:C$57,B5)+SUMIFS('กรอกข้อมูลก่อน 5 ก.ค.2560'!M$59:M$111,'กรอกข้อมูลก่อน 5 ก.ค.2560'!B$59:B$111,A5,'กรอกข้อมูลก่อน 5 ก.ค.2560'!C$59:C$111,B5)+SUMIFS('กรอกข้อมูลก่อน 5 ก.ค.2560'!M$113:M$165,'กรอกข้อมูลก่อน 5 ก.ค.2560'!B$113:B$165,A5,'กรอกข้อมูลก่อน 5 ก.ค.2560'!C$113:C$165,B5)+SUMIFS('กรอกข้อมูลก่อน 5 ก.ค.2560'!M$167:M$219,'กรอกข้อมูลก่อน 5 ก.ค.2560'!B$167:B$219,A5,'กรอกข้อมูลก่อน 5 ก.ค.2560'!C$167:C$219,B5)+SUMIFS('กรอกข้อมูลก่อน 5 ก.ค.2560'!M$221:M$273,'กรอกข้อมูลก่อน 5 ก.ค.2560'!B$221:B$273,A5,'กรอกข้อมูลก่อน 5 ก.ค.2560'!C$221:C$273,B5)=0,"",SUMIFS('กรอกข้อมูลก่อน 5 ก.ค.2560'!M$5:M$57,'กรอกข้อมูลก่อน 5 ก.ค.2560'!B$5:B$57,A5,'กรอกข้อมูลก่อน 5 ก.ค.2560'!C$5:C$57,B5)+SUMIFS('กรอกข้อมูลก่อน 5 ก.ค.2560'!M$59:M$111,'กรอกข้อมูลก่อน 5 ก.ค.2560'!B$59:B$111,A5,'กรอกข้อมูลก่อน 5 ก.ค.2560'!C$59:C$111,B5)+SUMIFS('กรอกข้อมูลก่อน 5 ก.ค.2560'!M$113:M$165,'กรอกข้อมูลก่อน 5 ก.ค.2560'!B$113:B$165,A5,'กรอกข้อมูลก่อน 5 ก.ค.2560'!C$113:C$165,B5)+SUMIFS('กรอกข้อมูลก่อน 5 ก.ค.2560'!M$167:M$219,'กรอกข้อมูลก่อน 5 ก.ค.2560'!B$167:B$219,A5,'กรอกข้อมูลก่อน 5 ก.ค.2560'!C$167:C$219,B5)+SUMIFS('กรอกข้อมูลก่อน 5 ก.ค.2560'!M$221:M$273,'กรอกข้อมูลก่อน 5 ก.ค.2560'!B$221:B$273,A5,'กรอกข้อมูลก่อน 5 ก.ค.2560'!C$221:C$273,B5))</f>
        <v/>
      </c>
      <c r="E5" s="38" t="str">
        <f t="shared" si="0"/>
        <v/>
      </c>
    </row>
    <row r="6" spans="1:5" x14ac:dyDescent="0.45">
      <c r="A6" s="48">
        <f>IF(A$3="","",IF(A$3+1&gt;2560,"",A$3+1))</f>
        <v>2557</v>
      </c>
      <c r="B6" s="47">
        <f t="shared" ref="B6:B15" si="1">IF(A6="","",1)</f>
        <v>1</v>
      </c>
      <c r="C6" s="38" t="str">
        <f>IF(SUMIFS('กรอกข้อมูลก่อน 5 ก.ค.2560'!J$5:J$57,'กรอกข้อมูลก่อน 5 ก.ค.2560'!B$5:B$57,A6,'กรอกข้อมูลก่อน 5 ก.ค.2560'!C$5:C$57,B6)+SUMIFS('กรอกข้อมูลก่อน 5 ก.ค.2560'!J$59:J$111,'กรอกข้อมูลก่อน 5 ก.ค.2560'!B$59:B$111,A6,'กรอกข้อมูลก่อน 5 ก.ค.2560'!C$59:C$111,B6)+SUMIFS('กรอกข้อมูลก่อน 5 ก.ค.2560'!J$113:J$165,'กรอกข้อมูลก่อน 5 ก.ค.2560'!B$113:B$165,A6,'กรอกข้อมูลก่อน 5 ก.ค.2560'!C$113:C$165,B6)+SUMIFS('กรอกข้อมูลก่อน 5 ก.ค.2560'!J$167:J$219,'กรอกข้อมูลก่อน 5 ก.ค.2560'!B$167:B$219,A6,'กรอกข้อมูลก่อน 5 ก.ค.2560'!C$167:C$219,B6)+SUMIFS('กรอกข้อมูลก่อน 5 ก.ค.2560'!J$221:J$273,'กรอกข้อมูลก่อน 5 ก.ค.2560'!B$221:B$273,A6,'กรอกข้อมูลก่อน 5 ก.ค.2560'!C$221:C$273,B6)=0,"",SUMIFS('กรอกข้อมูลก่อน 5 ก.ค.2560'!J$5:J$57,'กรอกข้อมูลก่อน 5 ก.ค.2560'!B$5:B$57,A6,'กรอกข้อมูลก่อน 5 ก.ค.2560'!C$5:C$57,B6)+SUMIFS('กรอกข้อมูลก่อน 5 ก.ค.2560'!J$59:J$111,'กรอกข้อมูลก่อน 5 ก.ค.2560'!B$59:B$111,A6,'กรอกข้อมูลก่อน 5 ก.ค.2560'!C$59:C$111,B6)+SUMIFS('กรอกข้อมูลก่อน 5 ก.ค.2560'!J$113:J$165,'กรอกข้อมูลก่อน 5 ก.ค.2560'!B$113:B$165,A6,'กรอกข้อมูลก่อน 5 ก.ค.2560'!C$113:C$165,B6)+SUMIFS('กรอกข้อมูลก่อน 5 ก.ค.2560'!J$167:J$219,'กรอกข้อมูลก่อน 5 ก.ค.2560'!B$167:B$219,A6,'กรอกข้อมูลก่อน 5 ก.ค.2560'!C$167:C$219,B6)+SUMIFS('กรอกข้อมูลก่อน 5 ก.ค.2560'!J$221:J$273,'กรอกข้อมูลก่อน 5 ก.ค.2560'!B$221:B$273,A6,'กรอกข้อมูลก่อน 5 ก.ค.2560'!C$221:C$273,B6))</f>
        <v/>
      </c>
      <c r="D6" s="38" t="str">
        <f>IF(SUMIFS('กรอกข้อมูลก่อน 5 ก.ค.2560'!M$5:M$57,'กรอกข้อมูลก่อน 5 ก.ค.2560'!B$5:B$57,A6,'กรอกข้อมูลก่อน 5 ก.ค.2560'!C$5:C$57,B6)+SUMIFS('กรอกข้อมูลก่อน 5 ก.ค.2560'!M$59:M$111,'กรอกข้อมูลก่อน 5 ก.ค.2560'!B$59:B$111,A6,'กรอกข้อมูลก่อน 5 ก.ค.2560'!C$59:C$111,B6)+SUMIFS('กรอกข้อมูลก่อน 5 ก.ค.2560'!M$113:M$165,'กรอกข้อมูลก่อน 5 ก.ค.2560'!B$113:B$165,A6,'กรอกข้อมูลก่อน 5 ก.ค.2560'!C$113:C$165,B6)+SUMIFS('กรอกข้อมูลก่อน 5 ก.ค.2560'!M$167:M$219,'กรอกข้อมูลก่อน 5 ก.ค.2560'!B$167:B$219,A6,'กรอกข้อมูลก่อน 5 ก.ค.2560'!C$167:C$219,B6)+SUMIFS('กรอกข้อมูลก่อน 5 ก.ค.2560'!M$221:M$273,'กรอกข้อมูลก่อน 5 ก.ค.2560'!B$221:B$273,A6,'กรอกข้อมูลก่อน 5 ก.ค.2560'!C$221:C$273,B6)=0,"",SUMIFS('กรอกข้อมูลก่อน 5 ก.ค.2560'!M$5:M$57,'กรอกข้อมูลก่อน 5 ก.ค.2560'!B$5:B$57,A6,'กรอกข้อมูลก่อน 5 ก.ค.2560'!C$5:C$57,B6)+SUMIFS('กรอกข้อมูลก่อน 5 ก.ค.2560'!M$59:M$111,'กรอกข้อมูลก่อน 5 ก.ค.2560'!B$59:B$111,A6,'กรอกข้อมูลก่อน 5 ก.ค.2560'!C$59:C$111,B6)+SUMIFS('กรอกข้อมูลก่อน 5 ก.ค.2560'!M$113:M$165,'กรอกข้อมูลก่อน 5 ก.ค.2560'!B$113:B$165,A6,'กรอกข้อมูลก่อน 5 ก.ค.2560'!C$113:C$165,B6)+SUMIFS('กรอกข้อมูลก่อน 5 ก.ค.2560'!M$167:M$219,'กรอกข้อมูลก่อน 5 ก.ค.2560'!B$167:B$219,A6,'กรอกข้อมูลก่อน 5 ก.ค.2560'!C$167:C$219,B6)+SUMIFS('กรอกข้อมูลก่อน 5 ก.ค.2560'!M$221:M$273,'กรอกข้อมูลก่อน 5 ก.ค.2560'!B$221:B$273,A6,'กรอกข้อมูลก่อน 5 ก.ค.2560'!C$221:C$273,B6))</f>
        <v/>
      </c>
      <c r="E6" s="38" t="str">
        <f t="shared" si="0"/>
        <v/>
      </c>
    </row>
    <row r="7" spans="1:5" x14ac:dyDescent="0.45">
      <c r="A7" s="48">
        <f>IF(A$3="","",IF(A$6&gt;2559,"",A$3+1))</f>
        <v>2557</v>
      </c>
      <c r="B7" s="47">
        <f>IF(A7="","",2)</f>
        <v>2</v>
      </c>
      <c r="C7" s="38" t="str">
        <f>IF(SUMIFS('กรอกข้อมูลก่อน 5 ก.ค.2560'!J$5:J$57,'กรอกข้อมูลก่อน 5 ก.ค.2560'!B$5:B$57,A7,'กรอกข้อมูลก่อน 5 ก.ค.2560'!C$5:C$57,B7)+SUMIFS('กรอกข้อมูลก่อน 5 ก.ค.2560'!J$59:J$111,'กรอกข้อมูลก่อน 5 ก.ค.2560'!B$59:B$111,A7,'กรอกข้อมูลก่อน 5 ก.ค.2560'!C$59:C$111,B7)+SUMIFS('กรอกข้อมูลก่อน 5 ก.ค.2560'!J$113:J$165,'กรอกข้อมูลก่อน 5 ก.ค.2560'!B$113:B$165,A7,'กรอกข้อมูลก่อน 5 ก.ค.2560'!C$113:C$165,B7)+SUMIFS('กรอกข้อมูลก่อน 5 ก.ค.2560'!J$167:J$219,'กรอกข้อมูลก่อน 5 ก.ค.2560'!B$167:B$219,A7,'กรอกข้อมูลก่อน 5 ก.ค.2560'!C$167:C$219,B7)+SUMIFS('กรอกข้อมูลก่อน 5 ก.ค.2560'!J$221:J$273,'กรอกข้อมูลก่อน 5 ก.ค.2560'!B$221:B$273,A7,'กรอกข้อมูลก่อน 5 ก.ค.2560'!C$221:C$273,B7)=0,"",SUMIFS('กรอกข้อมูลก่อน 5 ก.ค.2560'!J$5:J$57,'กรอกข้อมูลก่อน 5 ก.ค.2560'!B$5:B$57,A7,'กรอกข้อมูลก่อน 5 ก.ค.2560'!C$5:C$57,B7)+SUMIFS('กรอกข้อมูลก่อน 5 ก.ค.2560'!J$59:J$111,'กรอกข้อมูลก่อน 5 ก.ค.2560'!B$59:B$111,A7,'กรอกข้อมูลก่อน 5 ก.ค.2560'!C$59:C$111,B7)+SUMIFS('กรอกข้อมูลก่อน 5 ก.ค.2560'!J$113:J$165,'กรอกข้อมูลก่อน 5 ก.ค.2560'!B$113:B$165,A7,'กรอกข้อมูลก่อน 5 ก.ค.2560'!C$113:C$165,B7)+SUMIFS('กรอกข้อมูลก่อน 5 ก.ค.2560'!J$167:J$219,'กรอกข้อมูลก่อน 5 ก.ค.2560'!B$167:B$219,A7,'กรอกข้อมูลก่อน 5 ก.ค.2560'!C$167:C$219,B7)+SUMIFS('กรอกข้อมูลก่อน 5 ก.ค.2560'!J$221:J$273,'กรอกข้อมูลก่อน 5 ก.ค.2560'!B$221:B$273,A7,'กรอกข้อมูลก่อน 5 ก.ค.2560'!C$221:C$273,B7))</f>
        <v/>
      </c>
      <c r="D7" s="38" t="str">
        <f>IF(SUMIFS('กรอกข้อมูลก่อน 5 ก.ค.2560'!M$5:M$57,'กรอกข้อมูลก่อน 5 ก.ค.2560'!B$5:B$57,A7,'กรอกข้อมูลก่อน 5 ก.ค.2560'!C$5:C$57,B7)+SUMIFS('กรอกข้อมูลก่อน 5 ก.ค.2560'!M$59:M$111,'กรอกข้อมูลก่อน 5 ก.ค.2560'!B$59:B$111,A7,'กรอกข้อมูลก่อน 5 ก.ค.2560'!C$59:C$111,B7)+SUMIFS('กรอกข้อมูลก่อน 5 ก.ค.2560'!M$113:M$165,'กรอกข้อมูลก่อน 5 ก.ค.2560'!B$113:B$165,A7,'กรอกข้อมูลก่อน 5 ก.ค.2560'!C$113:C$165,B7)+SUMIFS('กรอกข้อมูลก่อน 5 ก.ค.2560'!M$167:M$219,'กรอกข้อมูลก่อน 5 ก.ค.2560'!B$167:B$219,A7,'กรอกข้อมูลก่อน 5 ก.ค.2560'!C$167:C$219,B7)+SUMIFS('กรอกข้อมูลก่อน 5 ก.ค.2560'!M$221:M$273,'กรอกข้อมูลก่อน 5 ก.ค.2560'!B$221:B$273,A7,'กรอกข้อมูลก่อน 5 ก.ค.2560'!C$221:C$273,B7)=0,"",SUMIFS('กรอกข้อมูลก่อน 5 ก.ค.2560'!M$5:M$57,'กรอกข้อมูลก่อน 5 ก.ค.2560'!B$5:B$57,A7,'กรอกข้อมูลก่อน 5 ก.ค.2560'!C$5:C$57,B7)+SUMIFS('กรอกข้อมูลก่อน 5 ก.ค.2560'!M$59:M$111,'กรอกข้อมูลก่อน 5 ก.ค.2560'!B$59:B$111,A7,'กรอกข้อมูลก่อน 5 ก.ค.2560'!C$59:C$111,B7)+SUMIFS('กรอกข้อมูลก่อน 5 ก.ค.2560'!M$113:M$165,'กรอกข้อมูลก่อน 5 ก.ค.2560'!B$113:B$165,A7,'กรอกข้อมูลก่อน 5 ก.ค.2560'!C$113:C$165,B7)+SUMIFS('กรอกข้อมูลก่อน 5 ก.ค.2560'!M$167:M$219,'กรอกข้อมูลก่อน 5 ก.ค.2560'!B$167:B$219,A7,'กรอกข้อมูลก่อน 5 ก.ค.2560'!C$167:C$219,B7)+SUMIFS('กรอกข้อมูลก่อน 5 ก.ค.2560'!M$221:M$273,'กรอกข้อมูลก่อน 5 ก.ค.2560'!B$221:B$273,A7,'กรอกข้อมูลก่อน 5 ก.ค.2560'!C$221:C$273,B7))</f>
        <v/>
      </c>
      <c r="E7" s="38" t="str">
        <f t="shared" si="0"/>
        <v/>
      </c>
    </row>
    <row r="8" spans="1:5" x14ac:dyDescent="0.45">
      <c r="A8" s="48">
        <f>IF(A$3="","",IF(A$6&gt;2559,"",A$3+1))</f>
        <v>2557</v>
      </c>
      <c r="B8" s="47">
        <f>IF(A8="","",3)</f>
        <v>3</v>
      </c>
      <c r="C8" s="38" t="str">
        <f>IF(SUMIFS('กรอกข้อมูลก่อน 5 ก.ค.2560'!J$5:J$57,'กรอกข้อมูลก่อน 5 ก.ค.2560'!B$5:B$57,A8,'กรอกข้อมูลก่อน 5 ก.ค.2560'!C$5:C$57,B8)+SUMIFS('กรอกข้อมูลก่อน 5 ก.ค.2560'!J$59:J$111,'กรอกข้อมูลก่อน 5 ก.ค.2560'!B$59:B$111,A8,'กรอกข้อมูลก่อน 5 ก.ค.2560'!C$59:C$111,B8)+SUMIFS('กรอกข้อมูลก่อน 5 ก.ค.2560'!J$113:J$165,'กรอกข้อมูลก่อน 5 ก.ค.2560'!B$113:B$165,A8,'กรอกข้อมูลก่อน 5 ก.ค.2560'!C$113:C$165,B8)+SUMIFS('กรอกข้อมูลก่อน 5 ก.ค.2560'!J$167:J$219,'กรอกข้อมูลก่อน 5 ก.ค.2560'!B$167:B$219,A8,'กรอกข้อมูลก่อน 5 ก.ค.2560'!C$167:C$219,B8)+SUMIFS('กรอกข้อมูลก่อน 5 ก.ค.2560'!J$221:J$273,'กรอกข้อมูลก่อน 5 ก.ค.2560'!B$221:B$273,A8,'กรอกข้อมูลก่อน 5 ก.ค.2560'!C$221:C$273,B8)=0,"",SUMIFS('กรอกข้อมูลก่อน 5 ก.ค.2560'!J$5:J$57,'กรอกข้อมูลก่อน 5 ก.ค.2560'!B$5:B$57,A8,'กรอกข้อมูลก่อน 5 ก.ค.2560'!C$5:C$57,B8)+SUMIFS('กรอกข้อมูลก่อน 5 ก.ค.2560'!J$59:J$111,'กรอกข้อมูลก่อน 5 ก.ค.2560'!B$59:B$111,A8,'กรอกข้อมูลก่อน 5 ก.ค.2560'!C$59:C$111,B8)+SUMIFS('กรอกข้อมูลก่อน 5 ก.ค.2560'!J$113:J$165,'กรอกข้อมูลก่อน 5 ก.ค.2560'!B$113:B$165,A8,'กรอกข้อมูลก่อน 5 ก.ค.2560'!C$113:C$165,B8)+SUMIFS('กรอกข้อมูลก่อน 5 ก.ค.2560'!J$167:J$219,'กรอกข้อมูลก่อน 5 ก.ค.2560'!B$167:B$219,A8,'กรอกข้อมูลก่อน 5 ก.ค.2560'!C$167:C$219,B8)+SUMIFS('กรอกข้อมูลก่อน 5 ก.ค.2560'!J$221:J$273,'กรอกข้อมูลก่อน 5 ก.ค.2560'!B$221:B$273,A8,'กรอกข้อมูลก่อน 5 ก.ค.2560'!C$221:C$273,B8))</f>
        <v/>
      </c>
      <c r="D8" s="38" t="str">
        <f>IF(SUMIFS('กรอกข้อมูลก่อน 5 ก.ค.2560'!M$5:M$57,'กรอกข้อมูลก่อน 5 ก.ค.2560'!B$5:B$57,A8,'กรอกข้อมูลก่อน 5 ก.ค.2560'!C$5:C$57,B8)+SUMIFS('กรอกข้อมูลก่อน 5 ก.ค.2560'!M$59:M$111,'กรอกข้อมูลก่อน 5 ก.ค.2560'!B$59:B$111,A8,'กรอกข้อมูลก่อน 5 ก.ค.2560'!C$59:C$111,B8)+SUMIFS('กรอกข้อมูลก่อน 5 ก.ค.2560'!M$113:M$165,'กรอกข้อมูลก่อน 5 ก.ค.2560'!B$113:B$165,A8,'กรอกข้อมูลก่อน 5 ก.ค.2560'!C$113:C$165,B8)+SUMIFS('กรอกข้อมูลก่อน 5 ก.ค.2560'!M$167:M$219,'กรอกข้อมูลก่อน 5 ก.ค.2560'!B$167:B$219,A8,'กรอกข้อมูลก่อน 5 ก.ค.2560'!C$167:C$219,B8)+SUMIFS('กรอกข้อมูลก่อน 5 ก.ค.2560'!M$221:M$273,'กรอกข้อมูลก่อน 5 ก.ค.2560'!B$221:B$273,A8,'กรอกข้อมูลก่อน 5 ก.ค.2560'!C$221:C$273,B8)=0,"",SUMIFS('กรอกข้อมูลก่อน 5 ก.ค.2560'!M$5:M$57,'กรอกข้อมูลก่อน 5 ก.ค.2560'!B$5:B$57,A8,'กรอกข้อมูลก่อน 5 ก.ค.2560'!C$5:C$57,B8)+SUMIFS('กรอกข้อมูลก่อน 5 ก.ค.2560'!M$59:M$111,'กรอกข้อมูลก่อน 5 ก.ค.2560'!B$59:B$111,A8,'กรอกข้อมูลก่อน 5 ก.ค.2560'!C$59:C$111,B8)+SUMIFS('กรอกข้อมูลก่อน 5 ก.ค.2560'!M$113:M$165,'กรอกข้อมูลก่อน 5 ก.ค.2560'!B$113:B$165,A8,'กรอกข้อมูลก่อน 5 ก.ค.2560'!C$113:C$165,B8)+SUMIFS('กรอกข้อมูลก่อน 5 ก.ค.2560'!M$167:M$219,'กรอกข้อมูลก่อน 5 ก.ค.2560'!B$167:B$219,A8,'กรอกข้อมูลก่อน 5 ก.ค.2560'!C$167:C$219,B8)+SUMIFS('กรอกข้อมูลก่อน 5 ก.ค.2560'!M$221:M$273,'กรอกข้อมูลก่อน 5 ก.ค.2560'!B$221:B$273,A8,'กรอกข้อมูลก่อน 5 ก.ค.2560'!C$221:C$273,B8))</f>
        <v/>
      </c>
      <c r="E8" s="38" t="str">
        <f t="shared" si="0"/>
        <v/>
      </c>
    </row>
    <row r="9" spans="1:5" x14ac:dyDescent="0.45">
      <c r="A9" s="49">
        <f>IF(A$3="","",IF(A$3+2&gt;2560,"",A$3+2))</f>
        <v>2558</v>
      </c>
      <c r="B9" s="47">
        <f t="shared" si="1"/>
        <v>1</v>
      </c>
      <c r="C9" s="38" t="str">
        <f>IF(SUMIFS('กรอกข้อมูลก่อน 5 ก.ค.2560'!J$5:J$57,'กรอกข้อมูลก่อน 5 ก.ค.2560'!B$5:B$57,A9,'กรอกข้อมูลก่อน 5 ก.ค.2560'!C$5:C$57,B9)+SUMIFS('กรอกข้อมูลก่อน 5 ก.ค.2560'!J$59:J$111,'กรอกข้อมูลก่อน 5 ก.ค.2560'!B$59:B$111,A9,'กรอกข้อมูลก่อน 5 ก.ค.2560'!C$59:C$111,B9)+SUMIFS('กรอกข้อมูลก่อน 5 ก.ค.2560'!J$113:J$165,'กรอกข้อมูลก่อน 5 ก.ค.2560'!B$113:B$165,A9,'กรอกข้อมูลก่อน 5 ก.ค.2560'!C$113:C$165,B9)+SUMIFS('กรอกข้อมูลก่อน 5 ก.ค.2560'!J$167:J$219,'กรอกข้อมูลก่อน 5 ก.ค.2560'!B$167:B$219,A9,'กรอกข้อมูลก่อน 5 ก.ค.2560'!C$167:C$219,B9)+SUMIFS('กรอกข้อมูลก่อน 5 ก.ค.2560'!J$221:J$273,'กรอกข้อมูลก่อน 5 ก.ค.2560'!B$221:B$273,A9,'กรอกข้อมูลก่อน 5 ก.ค.2560'!C$221:C$273,B9)=0,"",SUMIFS('กรอกข้อมูลก่อน 5 ก.ค.2560'!J$5:J$57,'กรอกข้อมูลก่อน 5 ก.ค.2560'!B$5:B$57,A9,'กรอกข้อมูลก่อน 5 ก.ค.2560'!C$5:C$57,B9)+SUMIFS('กรอกข้อมูลก่อน 5 ก.ค.2560'!J$59:J$111,'กรอกข้อมูลก่อน 5 ก.ค.2560'!B$59:B$111,A9,'กรอกข้อมูลก่อน 5 ก.ค.2560'!C$59:C$111,B9)+SUMIFS('กรอกข้อมูลก่อน 5 ก.ค.2560'!J$113:J$165,'กรอกข้อมูลก่อน 5 ก.ค.2560'!B$113:B$165,A9,'กรอกข้อมูลก่อน 5 ก.ค.2560'!C$113:C$165,B9)+SUMIFS('กรอกข้อมูลก่อน 5 ก.ค.2560'!J$167:J$219,'กรอกข้อมูลก่อน 5 ก.ค.2560'!B$167:B$219,A9,'กรอกข้อมูลก่อน 5 ก.ค.2560'!C$167:C$219,B9)+SUMIFS('กรอกข้อมูลก่อน 5 ก.ค.2560'!J$221:J$273,'กรอกข้อมูลก่อน 5 ก.ค.2560'!B$221:B$273,A9,'กรอกข้อมูลก่อน 5 ก.ค.2560'!C$221:C$273,B9))</f>
        <v/>
      </c>
      <c r="D9" s="38" t="str">
        <f>IF(SUMIFS('กรอกข้อมูลก่อน 5 ก.ค.2560'!M$5:M$57,'กรอกข้อมูลก่อน 5 ก.ค.2560'!B$5:B$57,A9,'กรอกข้อมูลก่อน 5 ก.ค.2560'!C$5:C$57,B9)+SUMIFS('กรอกข้อมูลก่อน 5 ก.ค.2560'!M$59:M$111,'กรอกข้อมูลก่อน 5 ก.ค.2560'!B$59:B$111,A9,'กรอกข้อมูลก่อน 5 ก.ค.2560'!C$59:C$111,B9)+SUMIFS('กรอกข้อมูลก่อน 5 ก.ค.2560'!M$113:M$165,'กรอกข้อมูลก่อน 5 ก.ค.2560'!B$113:B$165,A9,'กรอกข้อมูลก่อน 5 ก.ค.2560'!C$113:C$165,B9)+SUMIFS('กรอกข้อมูลก่อน 5 ก.ค.2560'!M$167:M$219,'กรอกข้อมูลก่อน 5 ก.ค.2560'!B$167:B$219,A9,'กรอกข้อมูลก่อน 5 ก.ค.2560'!C$167:C$219,B9)+SUMIFS('กรอกข้อมูลก่อน 5 ก.ค.2560'!M$221:M$273,'กรอกข้อมูลก่อน 5 ก.ค.2560'!B$221:B$273,A9,'กรอกข้อมูลก่อน 5 ก.ค.2560'!C$221:C$273,B9)=0,"",SUMIFS('กรอกข้อมูลก่อน 5 ก.ค.2560'!M$5:M$57,'กรอกข้อมูลก่อน 5 ก.ค.2560'!B$5:B$57,A9,'กรอกข้อมูลก่อน 5 ก.ค.2560'!C$5:C$57,B9)+SUMIFS('กรอกข้อมูลก่อน 5 ก.ค.2560'!M$59:M$111,'กรอกข้อมูลก่อน 5 ก.ค.2560'!B$59:B$111,A9,'กรอกข้อมูลก่อน 5 ก.ค.2560'!C$59:C$111,B9)+SUMIFS('กรอกข้อมูลก่อน 5 ก.ค.2560'!M$113:M$165,'กรอกข้อมูลก่อน 5 ก.ค.2560'!B$113:B$165,A9,'กรอกข้อมูลก่อน 5 ก.ค.2560'!C$113:C$165,B9)+SUMIFS('กรอกข้อมูลก่อน 5 ก.ค.2560'!M$167:M$219,'กรอกข้อมูลก่อน 5 ก.ค.2560'!B$167:B$219,A9,'กรอกข้อมูลก่อน 5 ก.ค.2560'!C$167:C$219,B9)+SUMIFS('กรอกข้อมูลก่อน 5 ก.ค.2560'!M$221:M$273,'กรอกข้อมูลก่อน 5 ก.ค.2560'!B$221:B$273,A9,'กรอกข้อมูลก่อน 5 ก.ค.2560'!C$221:C$273,B9))</f>
        <v/>
      </c>
      <c r="E9" s="38" t="str">
        <f t="shared" si="0"/>
        <v/>
      </c>
    </row>
    <row r="10" spans="1:5" x14ac:dyDescent="0.45">
      <c r="A10" s="49">
        <f>IF(A$3="","",IF(A$9&gt;2559,"",A$3+2))</f>
        <v>2558</v>
      </c>
      <c r="B10" s="47">
        <f>IF(A10="","",2)</f>
        <v>2</v>
      </c>
      <c r="C10" s="38" t="str">
        <f>IF(SUMIFS('กรอกข้อมูลก่อน 5 ก.ค.2560'!J$5:J$57,'กรอกข้อมูลก่อน 5 ก.ค.2560'!B$5:B$57,A10,'กรอกข้อมูลก่อน 5 ก.ค.2560'!C$5:C$57,B10)+SUMIFS('กรอกข้อมูลก่อน 5 ก.ค.2560'!J$59:J$111,'กรอกข้อมูลก่อน 5 ก.ค.2560'!B$59:B$111,A10,'กรอกข้อมูลก่อน 5 ก.ค.2560'!C$59:C$111,B10)+SUMIFS('กรอกข้อมูลก่อน 5 ก.ค.2560'!J$113:J$165,'กรอกข้อมูลก่อน 5 ก.ค.2560'!B$113:B$165,A10,'กรอกข้อมูลก่อน 5 ก.ค.2560'!C$113:C$165,B10)+SUMIFS('กรอกข้อมูลก่อน 5 ก.ค.2560'!J$167:J$219,'กรอกข้อมูลก่อน 5 ก.ค.2560'!B$167:B$219,A10,'กรอกข้อมูลก่อน 5 ก.ค.2560'!C$167:C$219,B10)+SUMIFS('กรอกข้อมูลก่อน 5 ก.ค.2560'!J$221:J$273,'กรอกข้อมูลก่อน 5 ก.ค.2560'!B$221:B$273,A10,'กรอกข้อมูลก่อน 5 ก.ค.2560'!C$221:C$273,B10)=0,"",SUMIFS('กรอกข้อมูลก่อน 5 ก.ค.2560'!J$5:J$57,'กรอกข้อมูลก่อน 5 ก.ค.2560'!B$5:B$57,A10,'กรอกข้อมูลก่อน 5 ก.ค.2560'!C$5:C$57,B10)+SUMIFS('กรอกข้อมูลก่อน 5 ก.ค.2560'!J$59:J$111,'กรอกข้อมูลก่อน 5 ก.ค.2560'!B$59:B$111,A10,'กรอกข้อมูลก่อน 5 ก.ค.2560'!C$59:C$111,B10)+SUMIFS('กรอกข้อมูลก่อน 5 ก.ค.2560'!J$113:J$165,'กรอกข้อมูลก่อน 5 ก.ค.2560'!B$113:B$165,A10,'กรอกข้อมูลก่อน 5 ก.ค.2560'!C$113:C$165,B10)+SUMIFS('กรอกข้อมูลก่อน 5 ก.ค.2560'!J$167:J$219,'กรอกข้อมูลก่อน 5 ก.ค.2560'!B$167:B$219,A10,'กรอกข้อมูลก่อน 5 ก.ค.2560'!C$167:C$219,B10)+SUMIFS('กรอกข้อมูลก่อน 5 ก.ค.2560'!J$221:J$273,'กรอกข้อมูลก่อน 5 ก.ค.2560'!B$221:B$273,A10,'กรอกข้อมูลก่อน 5 ก.ค.2560'!C$221:C$273,B10))</f>
        <v/>
      </c>
      <c r="D10" s="38" t="str">
        <f>IF(SUMIFS('กรอกข้อมูลก่อน 5 ก.ค.2560'!M$5:M$57,'กรอกข้อมูลก่อน 5 ก.ค.2560'!B$5:B$57,A10,'กรอกข้อมูลก่อน 5 ก.ค.2560'!C$5:C$57,B10)+SUMIFS('กรอกข้อมูลก่อน 5 ก.ค.2560'!M$59:M$111,'กรอกข้อมูลก่อน 5 ก.ค.2560'!B$59:B$111,A10,'กรอกข้อมูลก่อน 5 ก.ค.2560'!C$59:C$111,B10)+SUMIFS('กรอกข้อมูลก่อน 5 ก.ค.2560'!M$113:M$165,'กรอกข้อมูลก่อน 5 ก.ค.2560'!B$113:B$165,A10,'กรอกข้อมูลก่อน 5 ก.ค.2560'!C$113:C$165,B10)+SUMIFS('กรอกข้อมูลก่อน 5 ก.ค.2560'!M$167:M$219,'กรอกข้อมูลก่อน 5 ก.ค.2560'!B$167:B$219,A10,'กรอกข้อมูลก่อน 5 ก.ค.2560'!C$167:C$219,B10)+SUMIFS('กรอกข้อมูลก่อน 5 ก.ค.2560'!M$221:M$273,'กรอกข้อมูลก่อน 5 ก.ค.2560'!B$221:B$273,A10,'กรอกข้อมูลก่อน 5 ก.ค.2560'!C$221:C$273,B10)=0,"",SUMIFS('กรอกข้อมูลก่อน 5 ก.ค.2560'!M$5:M$57,'กรอกข้อมูลก่อน 5 ก.ค.2560'!B$5:B$57,A10,'กรอกข้อมูลก่อน 5 ก.ค.2560'!C$5:C$57,B10)+SUMIFS('กรอกข้อมูลก่อน 5 ก.ค.2560'!M$59:M$111,'กรอกข้อมูลก่อน 5 ก.ค.2560'!B$59:B$111,A10,'กรอกข้อมูลก่อน 5 ก.ค.2560'!C$59:C$111,B10)+SUMIFS('กรอกข้อมูลก่อน 5 ก.ค.2560'!M$113:M$165,'กรอกข้อมูลก่อน 5 ก.ค.2560'!B$113:B$165,A10,'กรอกข้อมูลก่อน 5 ก.ค.2560'!C$113:C$165,B10)+SUMIFS('กรอกข้อมูลก่อน 5 ก.ค.2560'!M$167:M$219,'กรอกข้อมูลก่อน 5 ก.ค.2560'!B$167:B$219,A10,'กรอกข้อมูลก่อน 5 ก.ค.2560'!C$167:C$219,B10)+SUMIFS('กรอกข้อมูลก่อน 5 ก.ค.2560'!M$221:M$273,'กรอกข้อมูลก่อน 5 ก.ค.2560'!B$221:B$273,A10,'กรอกข้อมูลก่อน 5 ก.ค.2560'!C$221:C$273,B10))</f>
        <v/>
      </c>
      <c r="E10" s="38" t="str">
        <f t="shared" si="0"/>
        <v/>
      </c>
    </row>
    <row r="11" spans="1:5" x14ac:dyDescent="0.45">
      <c r="A11" s="49">
        <f>IF(A$3="","",IF(A$9&gt;2559,"",A$3+2))</f>
        <v>2558</v>
      </c>
      <c r="B11" s="47">
        <f>IF(A11="","",3)</f>
        <v>3</v>
      </c>
      <c r="C11" s="38" t="str">
        <f>IF(SUMIFS('กรอกข้อมูลก่อน 5 ก.ค.2560'!J$5:J$57,'กรอกข้อมูลก่อน 5 ก.ค.2560'!B$5:B$57,A11,'กรอกข้อมูลก่อน 5 ก.ค.2560'!C$5:C$57,B11)+SUMIFS('กรอกข้อมูลก่อน 5 ก.ค.2560'!J$59:J$111,'กรอกข้อมูลก่อน 5 ก.ค.2560'!B$59:B$111,A11,'กรอกข้อมูลก่อน 5 ก.ค.2560'!C$59:C$111,B11)+SUMIFS('กรอกข้อมูลก่อน 5 ก.ค.2560'!J$113:J$165,'กรอกข้อมูลก่อน 5 ก.ค.2560'!B$113:B$165,A11,'กรอกข้อมูลก่อน 5 ก.ค.2560'!C$113:C$165,B11)+SUMIFS('กรอกข้อมูลก่อน 5 ก.ค.2560'!J$167:J$219,'กรอกข้อมูลก่อน 5 ก.ค.2560'!B$167:B$219,A11,'กรอกข้อมูลก่อน 5 ก.ค.2560'!C$167:C$219,B11)+SUMIFS('กรอกข้อมูลก่อน 5 ก.ค.2560'!J$221:J$273,'กรอกข้อมูลก่อน 5 ก.ค.2560'!B$221:B$273,A11,'กรอกข้อมูลก่อน 5 ก.ค.2560'!C$221:C$273,B11)=0,"",SUMIFS('กรอกข้อมูลก่อน 5 ก.ค.2560'!J$5:J$57,'กรอกข้อมูลก่อน 5 ก.ค.2560'!B$5:B$57,A11,'กรอกข้อมูลก่อน 5 ก.ค.2560'!C$5:C$57,B11)+SUMIFS('กรอกข้อมูลก่อน 5 ก.ค.2560'!J$59:J$111,'กรอกข้อมูลก่อน 5 ก.ค.2560'!B$59:B$111,A11,'กรอกข้อมูลก่อน 5 ก.ค.2560'!C$59:C$111,B11)+SUMIFS('กรอกข้อมูลก่อน 5 ก.ค.2560'!J$113:J$165,'กรอกข้อมูลก่อน 5 ก.ค.2560'!B$113:B$165,A11,'กรอกข้อมูลก่อน 5 ก.ค.2560'!C$113:C$165,B11)+SUMIFS('กรอกข้อมูลก่อน 5 ก.ค.2560'!J$167:J$219,'กรอกข้อมูลก่อน 5 ก.ค.2560'!B$167:B$219,A11,'กรอกข้อมูลก่อน 5 ก.ค.2560'!C$167:C$219,B11)+SUMIFS('กรอกข้อมูลก่อน 5 ก.ค.2560'!J$221:J$273,'กรอกข้อมูลก่อน 5 ก.ค.2560'!B$221:B$273,A11,'กรอกข้อมูลก่อน 5 ก.ค.2560'!C$221:C$273,B11))</f>
        <v/>
      </c>
      <c r="D11" s="38" t="str">
        <f>IF(SUMIFS('กรอกข้อมูลก่อน 5 ก.ค.2560'!M$5:M$57,'กรอกข้อมูลก่อน 5 ก.ค.2560'!B$5:B$57,A11,'กรอกข้อมูลก่อน 5 ก.ค.2560'!C$5:C$57,B11)+SUMIFS('กรอกข้อมูลก่อน 5 ก.ค.2560'!M$59:M$111,'กรอกข้อมูลก่อน 5 ก.ค.2560'!B$59:B$111,A11,'กรอกข้อมูลก่อน 5 ก.ค.2560'!C$59:C$111,B11)+SUMIFS('กรอกข้อมูลก่อน 5 ก.ค.2560'!M$113:M$165,'กรอกข้อมูลก่อน 5 ก.ค.2560'!B$113:B$165,A11,'กรอกข้อมูลก่อน 5 ก.ค.2560'!C$113:C$165,B11)+SUMIFS('กรอกข้อมูลก่อน 5 ก.ค.2560'!M$167:M$219,'กรอกข้อมูลก่อน 5 ก.ค.2560'!B$167:B$219,A11,'กรอกข้อมูลก่อน 5 ก.ค.2560'!C$167:C$219,B11)+SUMIFS('กรอกข้อมูลก่อน 5 ก.ค.2560'!M$221:M$273,'กรอกข้อมูลก่อน 5 ก.ค.2560'!B$221:B$273,A11,'กรอกข้อมูลก่อน 5 ก.ค.2560'!C$221:C$273,B11)=0,"",SUMIFS('กรอกข้อมูลก่อน 5 ก.ค.2560'!M$5:M$57,'กรอกข้อมูลก่อน 5 ก.ค.2560'!B$5:B$57,A11,'กรอกข้อมูลก่อน 5 ก.ค.2560'!C$5:C$57,B11)+SUMIFS('กรอกข้อมูลก่อน 5 ก.ค.2560'!M$59:M$111,'กรอกข้อมูลก่อน 5 ก.ค.2560'!B$59:B$111,A11,'กรอกข้อมูลก่อน 5 ก.ค.2560'!C$59:C$111,B11)+SUMIFS('กรอกข้อมูลก่อน 5 ก.ค.2560'!M$113:M$165,'กรอกข้อมูลก่อน 5 ก.ค.2560'!B$113:B$165,A11,'กรอกข้อมูลก่อน 5 ก.ค.2560'!C$113:C$165,B11)+SUMIFS('กรอกข้อมูลก่อน 5 ก.ค.2560'!M$167:M$219,'กรอกข้อมูลก่อน 5 ก.ค.2560'!B$167:B$219,A11,'กรอกข้อมูลก่อน 5 ก.ค.2560'!C$167:C$219,B11)+SUMIFS('กรอกข้อมูลก่อน 5 ก.ค.2560'!M$221:M$273,'กรอกข้อมูลก่อน 5 ก.ค.2560'!B$221:B$273,A11,'กรอกข้อมูลก่อน 5 ก.ค.2560'!C$221:C$273,B11))</f>
        <v/>
      </c>
      <c r="E11" s="38" t="str">
        <f t="shared" si="0"/>
        <v/>
      </c>
    </row>
    <row r="12" spans="1:5" x14ac:dyDescent="0.45">
      <c r="A12" s="50">
        <f>IF(A$3="","",IF(A$3+3&gt;2560,"",A$3+3))</f>
        <v>2559</v>
      </c>
      <c r="B12" s="47">
        <f t="shared" si="1"/>
        <v>1</v>
      </c>
      <c r="C12" s="38" t="str">
        <f>IF(SUMIFS('กรอกข้อมูลก่อน 5 ก.ค.2560'!J$5:J$57,'กรอกข้อมูลก่อน 5 ก.ค.2560'!B$5:B$57,A12,'กรอกข้อมูลก่อน 5 ก.ค.2560'!C$5:C$57,B12)+SUMIFS('กรอกข้อมูลก่อน 5 ก.ค.2560'!J$59:J$111,'กรอกข้อมูลก่อน 5 ก.ค.2560'!B$59:B$111,A12,'กรอกข้อมูลก่อน 5 ก.ค.2560'!C$59:C$111,B12)+SUMIFS('กรอกข้อมูลก่อน 5 ก.ค.2560'!J$113:J$165,'กรอกข้อมูลก่อน 5 ก.ค.2560'!B$113:B$165,A12,'กรอกข้อมูลก่อน 5 ก.ค.2560'!C$113:C$165,B12)+SUMIFS('กรอกข้อมูลก่อน 5 ก.ค.2560'!J$167:J$219,'กรอกข้อมูลก่อน 5 ก.ค.2560'!B$167:B$219,A12,'กรอกข้อมูลก่อน 5 ก.ค.2560'!C$167:C$219,B12)+SUMIFS('กรอกข้อมูลก่อน 5 ก.ค.2560'!J$221:J$273,'กรอกข้อมูลก่อน 5 ก.ค.2560'!B$221:B$273,A12,'กรอกข้อมูลก่อน 5 ก.ค.2560'!C$221:C$273,B12)=0,"",SUMIFS('กรอกข้อมูลก่อน 5 ก.ค.2560'!J$5:J$57,'กรอกข้อมูลก่อน 5 ก.ค.2560'!B$5:B$57,A12,'กรอกข้อมูลก่อน 5 ก.ค.2560'!C$5:C$57,B12)+SUMIFS('กรอกข้อมูลก่อน 5 ก.ค.2560'!J$59:J$111,'กรอกข้อมูลก่อน 5 ก.ค.2560'!B$59:B$111,A12,'กรอกข้อมูลก่อน 5 ก.ค.2560'!C$59:C$111,B12)+SUMIFS('กรอกข้อมูลก่อน 5 ก.ค.2560'!J$113:J$165,'กรอกข้อมูลก่อน 5 ก.ค.2560'!B$113:B$165,A12,'กรอกข้อมูลก่อน 5 ก.ค.2560'!C$113:C$165,B12)+SUMIFS('กรอกข้อมูลก่อน 5 ก.ค.2560'!J$167:J$219,'กรอกข้อมูลก่อน 5 ก.ค.2560'!B$167:B$219,A12,'กรอกข้อมูลก่อน 5 ก.ค.2560'!C$167:C$219,B12)+SUMIFS('กรอกข้อมูลก่อน 5 ก.ค.2560'!J$221:J$273,'กรอกข้อมูลก่อน 5 ก.ค.2560'!B$221:B$273,A12,'กรอกข้อมูลก่อน 5 ก.ค.2560'!C$221:C$273,B12))</f>
        <v/>
      </c>
      <c r="D12" s="38" t="str">
        <f>IF(SUMIFS('กรอกข้อมูลก่อน 5 ก.ค.2560'!M$5:M$57,'กรอกข้อมูลก่อน 5 ก.ค.2560'!B$5:B$57,A12,'กรอกข้อมูลก่อน 5 ก.ค.2560'!C$5:C$57,B12)+SUMIFS('กรอกข้อมูลก่อน 5 ก.ค.2560'!M$59:M$111,'กรอกข้อมูลก่อน 5 ก.ค.2560'!B$59:B$111,A12,'กรอกข้อมูลก่อน 5 ก.ค.2560'!C$59:C$111,B12)+SUMIFS('กรอกข้อมูลก่อน 5 ก.ค.2560'!M$113:M$165,'กรอกข้อมูลก่อน 5 ก.ค.2560'!B$113:B$165,A12,'กรอกข้อมูลก่อน 5 ก.ค.2560'!C$113:C$165,B12)+SUMIFS('กรอกข้อมูลก่อน 5 ก.ค.2560'!M$167:M$219,'กรอกข้อมูลก่อน 5 ก.ค.2560'!B$167:B$219,A12,'กรอกข้อมูลก่อน 5 ก.ค.2560'!C$167:C$219,B12)+SUMIFS('กรอกข้อมูลก่อน 5 ก.ค.2560'!M$221:M$273,'กรอกข้อมูลก่อน 5 ก.ค.2560'!B$221:B$273,A12,'กรอกข้อมูลก่อน 5 ก.ค.2560'!C$221:C$273,B12)=0,"",SUMIFS('กรอกข้อมูลก่อน 5 ก.ค.2560'!M$5:M$57,'กรอกข้อมูลก่อน 5 ก.ค.2560'!B$5:B$57,A12,'กรอกข้อมูลก่อน 5 ก.ค.2560'!C$5:C$57,B12)+SUMIFS('กรอกข้อมูลก่อน 5 ก.ค.2560'!M$59:M$111,'กรอกข้อมูลก่อน 5 ก.ค.2560'!B$59:B$111,A12,'กรอกข้อมูลก่อน 5 ก.ค.2560'!C$59:C$111,B12)+SUMIFS('กรอกข้อมูลก่อน 5 ก.ค.2560'!M$113:M$165,'กรอกข้อมูลก่อน 5 ก.ค.2560'!B$113:B$165,A12,'กรอกข้อมูลก่อน 5 ก.ค.2560'!C$113:C$165,B12)+SUMIFS('กรอกข้อมูลก่อน 5 ก.ค.2560'!M$167:M$219,'กรอกข้อมูลก่อน 5 ก.ค.2560'!B$167:B$219,A12,'กรอกข้อมูลก่อน 5 ก.ค.2560'!C$167:C$219,B12)+SUMIFS('กรอกข้อมูลก่อน 5 ก.ค.2560'!M$221:M$273,'กรอกข้อมูลก่อน 5 ก.ค.2560'!B$221:B$273,A12,'กรอกข้อมูลก่อน 5 ก.ค.2560'!C$221:C$273,B12))</f>
        <v/>
      </c>
      <c r="E12" s="38" t="str">
        <f t="shared" si="0"/>
        <v/>
      </c>
    </row>
    <row r="13" spans="1:5" x14ac:dyDescent="0.45">
      <c r="A13" s="50">
        <f>IF(A$3="","",IF(A$12&gt;2559,"",A$3+3))</f>
        <v>2559</v>
      </c>
      <c r="B13" s="47">
        <f>IF(A13="","",2)</f>
        <v>2</v>
      </c>
      <c r="C13" s="38" t="str">
        <f>IF(SUMIFS('กรอกข้อมูลก่อน 5 ก.ค.2560'!J$5:J$57,'กรอกข้อมูลก่อน 5 ก.ค.2560'!B$5:B$57,A13,'กรอกข้อมูลก่อน 5 ก.ค.2560'!C$5:C$57,B13)+SUMIFS('กรอกข้อมูลก่อน 5 ก.ค.2560'!J$59:J$111,'กรอกข้อมูลก่อน 5 ก.ค.2560'!B$59:B$111,A13,'กรอกข้อมูลก่อน 5 ก.ค.2560'!C$59:C$111,B13)+SUMIFS('กรอกข้อมูลก่อน 5 ก.ค.2560'!J$113:J$165,'กรอกข้อมูลก่อน 5 ก.ค.2560'!B$113:B$165,A13,'กรอกข้อมูลก่อน 5 ก.ค.2560'!C$113:C$165,B13)+SUMIFS('กรอกข้อมูลก่อน 5 ก.ค.2560'!J$167:J$219,'กรอกข้อมูลก่อน 5 ก.ค.2560'!B$167:B$219,A13,'กรอกข้อมูลก่อน 5 ก.ค.2560'!C$167:C$219,B13)+SUMIFS('กรอกข้อมูลก่อน 5 ก.ค.2560'!J$221:J$273,'กรอกข้อมูลก่อน 5 ก.ค.2560'!B$221:B$273,A13,'กรอกข้อมูลก่อน 5 ก.ค.2560'!C$221:C$273,B13)=0,"",SUMIFS('กรอกข้อมูลก่อน 5 ก.ค.2560'!J$5:J$57,'กรอกข้อมูลก่อน 5 ก.ค.2560'!B$5:B$57,A13,'กรอกข้อมูลก่อน 5 ก.ค.2560'!C$5:C$57,B13)+SUMIFS('กรอกข้อมูลก่อน 5 ก.ค.2560'!J$59:J$111,'กรอกข้อมูลก่อน 5 ก.ค.2560'!B$59:B$111,A13,'กรอกข้อมูลก่อน 5 ก.ค.2560'!C$59:C$111,B13)+SUMIFS('กรอกข้อมูลก่อน 5 ก.ค.2560'!J$113:J$165,'กรอกข้อมูลก่อน 5 ก.ค.2560'!B$113:B$165,A13,'กรอกข้อมูลก่อน 5 ก.ค.2560'!C$113:C$165,B13)+SUMIFS('กรอกข้อมูลก่อน 5 ก.ค.2560'!J$167:J$219,'กรอกข้อมูลก่อน 5 ก.ค.2560'!B$167:B$219,A13,'กรอกข้อมูลก่อน 5 ก.ค.2560'!C$167:C$219,B13)+SUMIFS('กรอกข้อมูลก่อน 5 ก.ค.2560'!J$221:J$273,'กรอกข้อมูลก่อน 5 ก.ค.2560'!B$221:B$273,A13,'กรอกข้อมูลก่อน 5 ก.ค.2560'!C$221:C$273,B13))</f>
        <v/>
      </c>
      <c r="D13" s="38" t="str">
        <f>IF(SUMIFS('กรอกข้อมูลก่อน 5 ก.ค.2560'!M$5:M$57,'กรอกข้อมูลก่อน 5 ก.ค.2560'!B$5:B$57,A13,'กรอกข้อมูลก่อน 5 ก.ค.2560'!C$5:C$57,B13)+SUMIFS('กรอกข้อมูลก่อน 5 ก.ค.2560'!M$59:M$111,'กรอกข้อมูลก่อน 5 ก.ค.2560'!B$59:B$111,A13,'กรอกข้อมูลก่อน 5 ก.ค.2560'!C$59:C$111,B13)+SUMIFS('กรอกข้อมูลก่อน 5 ก.ค.2560'!M$113:M$165,'กรอกข้อมูลก่อน 5 ก.ค.2560'!B$113:B$165,A13,'กรอกข้อมูลก่อน 5 ก.ค.2560'!C$113:C$165,B13)+SUMIFS('กรอกข้อมูลก่อน 5 ก.ค.2560'!M$167:M$219,'กรอกข้อมูลก่อน 5 ก.ค.2560'!B$167:B$219,A13,'กรอกข้อมูลก่อน 5 ก.ค.2560'!C$167:C$219,B13)+SUMIFS('กรอกข้อมูลก่อน 5 ก.ค.2560'!M$221:M$273,'กรอกข้อมูลก่อน 5 ก.ค.2560'!B$221:B$273,A13,'กรอกข้อมูลก่อน 5 ก.ค.2560'!C$221:C$273,B13)=0,"",SUMIFS('กรอกข้อมูลก่อน 5 ก.ค.2560'!M$5:M$57,'กรอกข้อมูลก่อน 5 ก.ค.2560'!B$5:B$57,A13,'กรอกข้อมูลก่อน 5 ก.ค.2560'!C$5:C$57,B13)+SUMIFS('กรอกข้อมูลก่อน 5 ก.ค.2560'!M$59:M$111,'กรอกข้อมูลก่อน 5 ก.ค.2560'!B$59:B$111,A13,'กรอกข้อมูลก่อน 5 ก.ค.2560'!C$59:C$111,B13)+SUMIFS('กรอกข้อมูลก่อน 5 ก.ค.2560'!M$113:M$165,'กรอกข้อมูลก่อน 5 ก.ค.2560'!B$113:B$165,A13,'กรอกข้อมูลก่อน 5 ก.ค.2560'!C$113:C$165,B13)+SUMIFS('กรอกข้อมูลก่อน 5 ก.ค.2560'!M$167:M$219,'กรอกข้อมูลก่อน 5 ก.ค.2560'!B$167:B$219,A13,'กรอกข้อมูลก่อน 5 ก.ค.2560'!C$167:C$219,B13)+SUMIFS('กรอกข้อมูลก่อน 5 ก.ค.2560'!M$221:M$273,'กรอกข้อมูลก่อน 5 ก.ค.2560'!B$221:B$273,A13,'กรอกข้อมูลก่อน 5 ก.ค.2560'!C$221:C$273,B13))</f>
        <v/>
      </c>
      <c r="E13" s="38" t="str">
        <f t="shared" si="0"/>
        <v/>
      </c>
    </row>
    <row r="14" spans="1:5" x14ac:dyDescent="0.45">
      <c r="A14" s="50">
        <f>IF(A$3="","",IF(A$12&gt;2559,"",A$3+3))</f>
        <v>2559</v>
      </c>
      <c r="B14" s="47">
        <f>IF(A14="","",3)</f>
        <v>3</v>
      </c>
      <c r="C14" s="38" t="str">
        <f>IF(SUMIFS('กรอกข้อมูลก่อน 5 ก.ค.2560'!J$5:J$57,'กรอกข้อมูลก่อน 5 ก.ค.2560'!B$5:B$57,A14,'กรอกข้อมูลก่อน 5 ก.ค.2560'!C$5:C$57,B14)+SUMIFS('กรอกข้อมูลก่อน 5 ก.ค.2560'!J$59:J$111,'กรอกข้อมูลก่อน 5 ก.ค.2560'!B$59:B$111,A14,'กรอกข้อมูลก่อน 5 ก.ค.2560'!C$59:C$111,B14)+SUMIFS('กรอกข้อมูลก่อน 5 ก.ค.2560'!J$113:J$165,'กรอกข้อมูลก่อน 5 ก.ค.2560'!B$113:B$165,A14,'กรอกข้อมูลก่อน 5 ก.ค.2560'!C$113:C$165,B14)+SUMIFS('กรอกข้อมูลก่อน 5 ก.ค.2560'!J$167:J$219,'กรอกข้อมูลก่อน 5 ก.ค.2560'!B$167:B$219,A14,'กรอกข้อมูลก่อน 5 ก.ค.2560'!C$167:C$219,B14)+SUMIFS('กรอกข้อมูลก่อน 5 ก.ค.2560'!J$221:J$273,'กรอกข้อมูลก่อน 5 ก.ค.2560'!B$221:B$273,A14,'กรอกข้อมูลก่อน 5 ก.ค.2560'!C$221:C$273,B14)=0,"",SUMIFS('กรอกข้อมูลก่อน 5 ก.ค.2560'!J$5:J$57,'กรอกข้อมูลก่อน 5 ก.ค.2560'!B$5:B$57,A14,'กรอกข้อมูลก่อน 5 ก.ค.2560'!C$5:C$57,B14)+SUMIFS('กรอกข้อมูลก่อน 5 ก.ค.2560'!J$59:J$111,'กรอกข้อมูลก่อน 5 ก.ค.2560'!B$59:B$111,A14,'กรอกข้อมูลก่อน 5 ก.ค.2560'!C$59:C$111,B14)+SUMIFS('กรอกข้อมูลก่อน 5 ก.ค.2560'!J$113:J$165,'กรอกข้อมูลก่อน 5 ก.ค.2560'!B$113:B$165,A14,'กรอกข้อมูลก่อน 5 ก.ค.2560'!C$113:C$165,B14)+SUMIFS('กรอกข้อมูลก่อน 5 ก.ค.2560'!J$167:J$219,'กรอกข้อมูลก่อน 5 ก.ค.2560'!B$167:B$219,A14,'กรอกข้อมูลก่อน 5 ก.ค.2560'!C$167:C$219,B14)+SUMIFS('กรอกข้อมูลก่อน 5 ก.ค.2560'!J$221:J$273,'กรอกข้อมูลก่อน 5 ก.ค.2560'!B$221:B$273,A14,'กรอกข้อมูลก่อน 5 ก.ค.2560'!C$221:C$273,B14))</f>
        <v/>
      </c>
      <c r="D14" s="38" t="str">
        <f>IF(SUMIFS('กรอกข้อมูลก่อน 5 ก.ค.2560'!M$5:M$57,'กรอกข้อมูลก่อน 5 ก.ค.2560'!B$5:B$57,A14,'กรอกข้อมูลก่อน 5 ก.ค.2560'!C$5:C$57,B14)+SUMIFS('กรอกข้อมูลก่อน 5 ก.ค.2560'!M$59:M$111,'กรอกข้อมูลก่อน 5 ก.ค.2560'!B$59:B$111,A14,'กรอกข้อมูลก่อน 5 ก.ค.2560'!C$59:C$111,B14)+SUMIFS('กรอกข้อมูลก่อน 5 ก.ค.2560'!M$113:M$165,'กรอกข้อมูลก่อน 5 ก.ค.2560'!B$113:B$165,A14,'กรอกข้อมูลก่อน 5 ก.ค.2560'!C$113:C$165,B14)+SUMIFS('กรอกข้อมูลก่อน 5 ก.ค.2560'!M$167:M$219,'กรอกข้อมูลก่อน 5 ก.ค.2560'!B$167:B$219,A14,'กรอกข้อมูลก่อน 5 ก.ค.2560'!C$167:C$219,B14)+SUMIFS('กรอกข้อมูลก่อน 5 ก.ค.2560'!M$221:M$273,'กรอกข้อมูลก่อน 5 ก.ค.2560'!B$221:B$273,A14,'กรอกข้อมูลก่อน 5 ก.ค.2560'!C$221:C$273,B14)=0,"",SUMIFS('กรอกข้อมูลก่อน 5 ก.ค.2560'!M$5:M$57,'กรอกข้อมูลก่อน 5 ก.ค.2560'!B$5:B$57,A14,'กรอกข้อมูลก่อน 5 ก.ค.2560'!C$5:C$57,B14)+SUMIFS('กรอกข้อมูลก่อน 5 ก.ค.2560'!M$59:M$111,'กรอกข้อมูลก่อน 5 ก.ค.2560'!B$59:B$111,A14,'กรอกข้อมูลก่อน 5 ก.ค.2560'!C$59:C$111,B14)+SUMIFS('กรอกข้อมูลก่อน 5 ก.ค.2560'!M$113:M$165,'กรอกข้อมูลก่อน 5 ก.ค.2560'!B$113:B$165,A14,'กรอกข้อมูลก่อน 5 ก.ค.2560'!C$113:C$165,B14)+SUMIFS('กรอกข้อมูลก่อน 5 ก.ค.2560'!M$167:M$219,'กรอกข้อมูลก่อน 5 ก.ค.2560'!B$167:B$219,A14,'กรอกข้อมูลก่อน 5 ก.ค.2560'!C$167:C$219,B14)+SUMIFS('กรอกข้อมูลก่อน 5 ก.ค.2560'!M$221:M$273,'กรอกข้อมูลก่อน 5 ก.ค.2560'!B$221:B$273,A14,'กรอกข้อมูลก่อน 5 ก.ค.2560'!C$221:C$273,B14))</f>
        <v/>
      </c>
      <c r="E14" s="38" t="str">
        <f t="shared" si="0"/>
        <v/>
      </c>
    </row>
    <row r="15" spans="1:5" x14ac:dyDescent="0.45">
      <c r="A15" s="51">
        <f>IF(A$3="","",IF(A$3+4&gt;2560,"",A$3+4))</f>
        <v>2560</v>
      </c>
      <c r="B15" s="47">
        <f t="shared" si="1"/>
        <v>1</v>
      </c>
      <c r="C15" s="38" t="str">
        <f>IF(SUMIFS('กรอกข้อมูลก่อน 5 ก.ค.2560'!J$5:J$57,'กรอกข้อมูลก่อน 5 ก.ค.2560'!B$5:B$57,A15,'กรอกข้อมูลก่อน 5 ก.ค.2560'!C$5:C$57,B15)+SUMIFS('กรอกข้อมูลก่อน 5 ก.ค.2560'!J$59:J$111,'กรอกข้อมูลก่อน 5 ก.ค.2560'!B$59:B$111,A15,'กรอกข้อมูลก่อน 5 ก.ค.2560'!C$59:C$111,B15)+SUMIFS('กรอกข้อมูลก่อน 5 ก.ค.2560'!J$113:J$165,'กรอกข้อมูลก่อน 5 ก.ค.2560'!B$113:B$165,A15,'กรอกข้อมูลก่อน 5 ก.ค.2560'!C$113:C$165,B15)+SUMIFS('กรอกข้อมูลก่อน 5 ก.ค.2560'!J$167:J$219,'กรอกข้อมูลก่อน 5 ก.ค.2560'!B$167:B$219,A15,'กรอกข้อมูลก่อน 5 ก.ค.2560'!C$167:C$219,B15)+SUMIFS('กรอกข้อมูลก่อน 5 ก.ค.2560'!J$221:J$273,'กรอกข้อมูลก่อน 5 ก.ค.2560'!B$221:B$273,A15,'กรอกข้อมูลก่อน 5 ก.ค.2560'!C$221:C$273,B15)=0,"",SUMIFS('กรอกข้อมูลก่อน 5 ก.ค.2560'!J$5:J$57,'กรอกข้อมูลก่อน 5 ก.ค.2560'!B$5:B$57,A15,'กรอกข้อมูลก่อน 5 ก.ค.2560'!C$5:C$57,B15)+SUMIFS('กรอกข้อมูลก่อน 5 ก.ค.2560'!J$59:J$111,'กรอกข้อมูลก่อน 5 ก.ค.2560'!B$59:B$111,A15,'กรอกข้อมูลก่อน 5 ก.ค.2560'!C$59:C$111,B15)+SUMIFS('กรอกข้อมูลก่อน 5 ก.ค.2560'!J$113:J$165,'กรอกข้อมูลก่อน 5 ก.ค.2560'!B$113:B$165,A15,'กรอกข้อมูลก่อน 5 ก.ค.2560'!C$113:C$165,B15)+SUMIFS('กรอกข้อมูลก่อน 5 ก.ค.2560'!J$167:J$219,'กรอกข้อมูลก่อน 5 ก.ค.2560'!B$167:B$219,A15,'กรอกข้อมูลก่อน 5 ก.ค.2560'!C$167:C$219,B15)+SUMIFS('กรอกข้อมูลก่อน 5 ก.ค.2560'!J$221:J$273,'กรอกข้อมูลก่อน 5 ก.ค.2560'!B$221:B$273,A15,'กรอกข้อมูลก่อน 5 ก.ค.2560'!C$221:C$273,B15))</f>
        <v/>
      </c>
      <c r="D15" s="38" t="str">
        <f>IF(SUMIFS('กรอกข้อมูลก่อน 5 ก.ค.2560'!M$5:M$57,'กรอกข้อมูลก่อน 5 ก.ค.2560'!B$5:B$57,A15,'กรอกข้อมูลก่อน 5 ก.ค.2560'!C$5:C$57,B15)+SUMIFS('กรอกข้อมูลก่อน 5 ก.ค.2560'!M$59:M$111,'กรอกข้อมูลก่อน 5 ก.ค.2560'!B$59:B$111,A15,'กรอกข้อมูลก่อน 5 ก.ค.2560'!C$59:C$111,B15)+SUMIFS('กรอกข้อมูลก่อน 5 ก.ค.2560'!M$113:M$165,'กรอกข้อมูลก่อน 5 ก.ค.2560'!B$113:B$165,A15,'กรอกข้อมูลก่อน 5 ก.ค.2560'!C$113:C$165,B15)+SUMIFS('กรอกข้อมูลก่อน 5 ก.ค.2560'!M$167:M$219,'กรอกข้อมูลก่อน 5 ก.ค.2560'!B$167:B$219,A15,'กรอกข้อมูลก่อน 5 ก.ค.2560'!C$167:C$219,B15)+SUMIFS('กรอกข้อมูลก่อน 5 ก.ค.2560'!M$221:M$273,'กรอกข้อมูลก่อน 5 ก.ค.2560'!B$221:B$273,A15,'กรอกข้อมูลก่อน 5 ก.ค.2560'!C$221:C$273,B15)=0,"",SUMIFS('กรอกข้อมูลก่อน 5 ก.ค.2560'!M$5:M$57,'กรอกข้อมูลก่อน 5 ก.ค.2560'!B$5:B$57,A15,'กรอกข้อมูลก่อน 5 ก.ค.2560'!C$5:C$57,B15)+SUMIFS('กรอกข้อมูลก่อน 5 ก.ค.2560'!M$59:M$111,'กรอกข้อมูลก่อน 5 ก.ค.2560'!B$59:B$111,A15,'กรอกข้อมูลก่อน 5 ก.ค.2560'!C$59:C$111,B15)+SUMIFS('กรอกข้อมูลก่อน 5 ก.ค.2560'!M$113:M$165,'กรอกข้อมูลก่อน 5 ก.ค.2560'!B$113:B$165,A15,'กรอกข้อมูลก่อน 5 ก.ค.2560'!C$113:C$165,B15)+SUMIFS('กรอกข้อมูลก่อน 5 ก.ค.2560'!M$167:M$219,'กรอกข้อมูลก่อน 5 ก.ค.2560'!B$167:B$219,A15,'กรอกข้อมูลก่อน 5 ก.ค.2560'!C$167:C$219,B15)+SUMIFS('กรอกข้อมูลก่อน 5 ก.ค.2560'!M$221:M$273,'กรอกข้อมูลก่อน 5 ก.ค.2560'!B$221:B$273,A15,'กรอกข้อมูลก่อน 5 ก.ค.2560'!C$221:C$273,B15))</f>
        <v/>
      </c>
      <c r="E15" s="38" t="str">
        <f t="shared" si="0"/>
        <v/>
      </c>
    </row>
    <row r="16" spans="1:5" x14ac:dyDescent="0.45">
      <c r="A16" s="51" t="str">
        <f>IF(A$3="","",IF(A$15&gt;2559,"",A$3+4))</f>
        <v/>
      </c>
      <c r="B16" s="47" t="str">
        <f>IF(A16="","",2)</f>
        <v/>
      </c>
      <c r="C16" s="38" t="str">
        <f>IF(SUMIFS('กรอกข้อมูลก่อน 5 ก.ค.2560'!J$5:J$57,'กรอกข้อมูลก่อน 5 ก.ค.2560'!B$5:B$57,A16,'กรอกข้อมูลก่อน 5 ก.ค.2560'!C$5:C$57,B16)+SUMIFS('กรอกข้อมูลก่อน 5 ก.ค.2560'!J$59:J$111,'กรอกข้อมูลก่อน 5 ก.ค.2560'!B$59:B$111,A16,'กรอกข้อมูลก่อน 5 ก.ค.2560'!C$59:C$111,B16)+SUMIFS('กรอกข้อมูลก่อน 5 ก.ค.2560'!J$113:J$165,'กรอกข้อมูลก่อน 5 ก.ค.2560'!B$113:B$165,A16,'กรอกข้อมูลก่อน 5 ก.ค.2560'!C$113:C$165,B16)+SUMIFS('กรอกข้อมูลก่อน 5 ก.ค.2560'!J$167:J$219,'กรอกข้อมูลก่อน 5 ก.ค.2560'!B$167:B$219,A16,'กรอกข้อมูลก่อน 5 ก.ค.2560'!C$167:C$219,B16)+SUMIFS('กรอกข้อมูลก่อน 5 ก.ค.2560'!J$221:J$273,'กรอกข้อมูลก่อน 5 ก.ค.2560'!B$221:B$273,A16,'กรอกข้อมูลก่อน 5 ก.ค.2560'!C$221:C$273,B16)=0,"",SUMIFS('กรอกข้อมูลก่อน 5 ก.ค.2560'!J$5:J$57,'กรอกข้อมูลก่อน 5 ก.ค.2560'!B$5:B$57,A16,'กรอกข้อมูลก่อน 5 ก.ค.2560'!C$5:C$57,B16)+SUMIFS('กรอกข้อมูลก่อน 5 ก.ค.2560'!J$59:J$111,'กรอกข้อมูลก่อน 5 ก.ค.2560'!B$59:B$111,A16,'กรอกข้อมูลก่อน 5 ก.ค.2560'!C$59:C$111,B16)+SUMIFS('กรอกข้อมูลก่อน 5 ก.ค.2560'!J$113:J$165,'กรอกข้อมูลก่อน 5 ก.ค.2560'!B$113:B$165,A16,'กรอกข้อมูลก่อน 5 ก.ค.2560'!C$113:C$165,B16)+SUMIFS('กรอกข้อมูลก่อน 5 ก.ค.2560'!J$167:J$219,'กรอกข้อมูลก่อน 5 ก.ค.2560'!B$167:B$219,A16,'กรอกข้อมูลก่อน 5 ก.ค.2560'!C$167:C$219,B16)+SUMIFS('กรอกข้อมูลก่อน 5 ก.ค.2560'!J$221:J$273,'กรอกข้อมูลก่อน 5 ก.ค.2560'!B$221:B$273,A16,'กรอกข้อมูลก่อน 5 ก.ค.2560'!C$221:C$273,B16))</f>
        <v/>
      </c>
      <c r="D16" s="38" t="str">
        <f>IF(SUMIFS('กรอกข้อมูลก่อน 5 ก.ค.2560'!M$5:M$57,'กรอกข้อมูลก่อน 5 ก.ค.2560'!B$5:B$57,A16,'กรอกข้อมูลก่อน 5 ก.ค.2560'!C$5:C$57,B16)+SUMIFS('กรอกข้อมูลก่อน 5 ก.ค.2560'!M$59:M$111,'กรอกข้อมูลก่อน 5 ก.ค.2560'!B$59:B$111,A16,'กรอกข้อมูลก่อน 5 ก.ค.2560'!C$59:C$111,B16)+SUMIFS('กรอกข้อมูลก่อน 5 ก.ค.2560'!M$113:M$165,'กรอกข้อมูลก่อน 5 ก.ค.2560'!B$113:B$165,A16,'กรอกข้อมูลก่อน 5 ก.ค.2560'!C$113:C$165,B16)+SUMIFS('กรอกข้อมูลก่อน 5 ก.ค.2560'!M$167:M$219,'กรอกข้อมูลก่อน 5 ก.ค.2560'!B$167:B$219,A16,'กรอกข้อมูลก่อน 5 ก.ค.2560'!C$167:C$219,B16)+SUMIFS('กรอกข้อมูลก่อน 5 ก.ค.2560'!M$221:M$273,'กรอกข้อมูลก่อน 5 ก.ค.2560'!B$221:B$273,A16,'กรอกข้อมูลก่อน 5 ก.ค.2560'!C$221:C$273,B16)=0,"",SUMIFS('กรอกข้อมูลก่อน 5 ก.ค.2560'!M$5:M$57,'กรอกข้อมูลก่อน 5 ก.ค.2560'!B$5:B$57,A16,'กรอกข้อมูลก่อน 5 ก.ค.2560'!C$5:C$57,B16)+SUMIFS('กรอกข้อมูลก่อน 5 ก.ค.2560'!M$59:M$111,'กรอกข้อมูลก่อน 5 ก.ค.2560'!B$59:B$111,A16,'กรอกข้อมูลก่อน 5 ก.ค.2560'!C$59:C$111,B16)+SUMIFS('กรอกข้อมูลก่อน 5 ก.ค.2560'!M$113:M$165,'กรอกข้อมูลก่อน 5 ก.ค.2560'!B$113:B$165,A16,'กรอกข้อมูลก่อน 5 ก.ค.2560'!C$113:C$165,B16)+SUMIFS('กรอกข้อมูลก่อน 5 ก.ค.2560'!M$167:M$219,'กรอกข้อมูลก่อน 5 ก.ค.2560'!B$167:B$219,A16,'กรอกข้อมูลก่อน 5 ก.ค.2560'!C$167:C$219,B16)+SUMIFS('กรอกข้อมูลก่อน 5 ก.ค.2560'!M$221:M$273,'กรอกข้อมูลก่อน 5 ก.ค.2560'!B$221:B$273,A16,'กรอกข้อมูลก่อน 5 ก.ค.2560'!C$221:C$273,B16))</f>
        <v/>
      </c>
      <c r="E16" s="38" t="str">
        <f t="shared" si="0"/>
        <v/>
      </c>
    </row>
    <row r="17" spans="1:5" x14ac:dyDescent="0.45">
      <c r="A17" s="51" t="str">
        <f>IF(A$3="","",IF(A$15&gt;2559,"",A$3+4))</f>
        <v/>
      </c>
      <c r="B17" s="47" t="str">
        <f>IF(A17="","",3)</f>
        <v/>
      </c>
      <c r="C17" s="38" t="str">
        <f>IF(SUMIFS('กรอกข้อมูลก่อน 5 ก.ค.2560'!J$5:J$57,'กรอกข้อมูลก่อน 5 ก.ค.2560'!B$5:B$57,A17,'กรอกข้อมูลก่อน 5 ก.ค.2560'!C$5:C$57,B17)+SUMIFS('กรอกข้อมูลก่อน 5 ก.ค.2560'!J$59:J$111,'กรอกข้อมูลก่อน 5 ก.ค.2560'!B$59:B$111,A17,'กรอกข้อมูลก่อน 5 ก.ค.2560'!C$59:C$111,B17)+SUMIFS('กรอกข้อมูลก่อน 5 ก.ค.2560'!J$113:J$165,'กรอกข้อมูลก่อน 5 ก.ค.2560'!B$113:B$165,A17,'กรอกข้อมูลก่อน 5 ก.ค.2560'!C$113:C$165,B17)+SUMIFS('กรอกข้อมูลก่อน 5 ก.ค.2560'!J$167:J$219,'กรอกข้อมูลก่อน 5 ก.ค.2560'!B$167:B$219,A17,'กรอกข้อมูลก่อน 5 ก.ค.2560'!C$167:C$219,B17)+SUMIFS('กรอกข้อมูลก่อน 5 ก.ค.2560'!J$221:J$273,'กรอกข้อมูลก่อน 5 ก.ค.2560'!B$221:B$273,A17,'กรอกข้อมูลก่อน 5 ก.ค.2560'!C$221:C$273,B17)=0,"",SUMIFS('กรอกข้อมูลก่อน 5 ก.ค.2560'!J$5:J$57,'กรอกข้อมูลก่อน 5 ก.ค.2560'!B$5:B$57,A17,'กรอกข้อมูลก่อน 5 ก.ค.2560'!C$5:C$57,B17)+SUMIFS('กรอกข้อมูลก่อน 5 ก.ค.2560'!J$59:J$111,'กรอกข้อมูลก่อน 5 ก.ค.2560'!B$59:B$111,A17,'กรอกข้อมูลก่อน 5 ก.ค.2560'!C$59:C$111,B17)+SUMIFS('กรอกข้อมูลก่อน 5 ก.ค.2560'!J$113:J$165,'กรอกข้อมูลก่อน 5 ก.ค.2560'!B$113:B$165,A17,'กรอกข้อมูลก่อน 5 ก.ค.2560'!C$113:C$165,B17)+SUMIFS('กรอกข้อมูลก่อน 5 ก.ค.2560'!J$167:J$219,'กรอกข้อมูลก่อน 5 ก.ค.2560'!B$167:B$219,A17,'กรอกข้อมูลก่อน 5 ก.ค.2560'!C$167:C$219,B17)+SUMIFS('กรอกข้อมูลก่อน 5 ก.ค.2560'!J$221:J$273,'กรอกข้อมูลก่อน 5 ก.ค.2560'!B$221:B$273,A17,'กรอกข้อมูลก่อน 5 ก.ค.2560'!C$221:C$273,B17))</f>
        <v/>
      </c>
      <c r="D17" s="38" t="str">
        <f>IF(SUMIFS('กรอกข้อมูลก่อน 5 ก.ค.2560'!M$5:M$57,'กรอกข้อมูลก่อน 5 ก.ค.2560'!B$5:B$57,A17,'กรอกข้อมูลก่อน 5 ก.ค.2560'!C$5:C$57,B17)+SUMIFS('กรอกข้อมูลก่อน 5 ก.ค.2560'!M$59:M$111,'กรอกข้อมูลก่อน 5 ก.ค.2560'!B$59:B$111,A17,'กรอกข้อมูลก่อน 5 ก.ค.2560'!C$59:C$111,B17)+SUMIFS('กรอกข้อมูลก่อน 5 ก.ค.2560'!M$113:M$165,'กรอกข้อมูลก่อน 5 ก.ค.2560'!B$113:B$165,A17,'กรอกข้อมูลก่อน 5 ก.ค.2560'!C$113:C$165,B17)+SUMIFS('กรอกข้อมูลก่อน 5 ก.ค.2560'!M$167:M$219,'กรอกข้อมูลก่อน 5 ก.ค.2560'!B$167:B$219,A17,'กรอกข้อมูลก่อน 5 ก.ค.2560'!C$167:C$219,B17)+SUMIFS('กรอกข้อมูลก่อน 5 ก.ค.2560'!M$221:M$273,'กรอกข้อมูลก่อน 5 ก.ค.2560'!B$221:B$273,A17,'กรอกข้อมูลก่อน 5 ก.ค.2560'!C$221:C$273,B17)=0,"",SUMIFS('กรอกข้อมูลก่อน 5 ก.ค.2560'!M$5:M$57,'กรอกข้อมูลก่อน 5 ก.ค.2560'!B$5:B$57,A17,'กรอกข้อมูลก่อน 5 ก.ค.2560'!C$5:C$57,B17)+SUMIFS('กรอกข้อมูลก่อน 5 ก.ค.2560'!M$59:M$111,'กรอกข้อมูลก่อน 5 ก.ค.2560'!B$59:B$111,A17,'กรอกข้อมูลก่อน 5 ก.ค.2560'!C$59:C$111,B17)+SUMIFS('กรอกข้อมูลก่อน 5 ก.ค.2560'!M$113:M$165,'กรอกข้อมูลก่อน 5 ก.ค.2560'!B$113:B$165,A17,'กรอกข้อมูลก่อน 5 ก.ค.2560'!C$113:C$165,B17)+SUMIFS('กรอกข้อมูลก่อน 5 ก.ค.2560'!M$167:M$219,'กรอกข้อมูลก่อน 5 ก.ค.2560'!B$167:B$219,A17,'กรอกข้อมูลก่อน 5 ก.ค.2560'!C$167:C$219,B17)+SUMIFS('กรอกข้อมูลก่อน 5 ก.ค.2560'!M$221:M$273,'กรอกข้อมูลก่อน 5 ก.ค.2560'!B$221:B$273,A17,'กรอกข้อมูลก่อน 5 ก.ค.2560'!C$221:C$273,B17))</f>
        <v/>
      </c>
      <c r="E17" s="38" t="str">
        <f t="shared" si="0"/>
        <v/>
      </c>
    </row>
  </sheetData>
  <sheetProtection algorithmName="SHA-512" hashValue="FCcEVFoIID2hHH3kVhYs3W2d068RSWxO5TXHPCGRoDZzDyiDjhlg10bgszMHauMlqNf9Vd0JKjAxTlbQJmXc8g==" saltValue="JzXopECRr/hypQ4JDyWptQ==" spinCount="100000" sheet="1" objects="1" scenarios="1" selectLockedCells="1"/>
  <mergeCells count="1">
    <mergeCell ref="A1:E1"/>
  </mergeCells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กำหนดวันยื่น</vt:lpstr>
      <vt:lpstr>กรอกข้อมูลก่อน 5 ก.ค.2560</vt:lpstr>
      <vt:lpstr>สรุปข้อมูล วฐ.1ก่อน 5 ก.ค.2560</vt:lpstr>
      <vt:lpstr> สรุปข้อมูล วฐ.2ก่อน 5 ก.ค.2560</vt:lpstr>
      <vt:lpstr>' สรุปข้อมูล วฐ.2ก่อน 5 ก.ค.2560'!Print_Area</vt:lpstr>
      <vt:lpstr>'กรอกข้อมูลก่อน 5 ก.ค.2560'!Print_Area</vt:lpstr>
      <vt:lpstr>กำหนดวันยื่น!Print_Area</vt:lpstr>
      <vt:lpstr>'สรุปข้อมูล วฐ.1ก่อน 5 ก.ค.2560'!Print_Area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2018-12-11T07:46:53Z</cp:lastPrinted>
  <dcterms:created xsi:type="dcterms:W3CDTF">2018-09-14T16:40:10Z</dcterms:created>
  <dcterms:modified xsi:type="dcterms:W3CDTF">2020-06-10T05:07:52Z</dcterms:modified>
</cp:coreProperties>
</file>